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https://alinvestcz-my.sharepoint.com/personal/lucie_lukasova_alinvest_cz/Documents/Dokumenty/00_Dokumenty/Výběrové řízení/2025/Alfagen/Montáže elektro/ZD/Příloha 5_Položkové rozpočty_montáže E/02_Svitky/"/>
    </mc:Choice>
  </mc:AlternateContent>
  <xr:revisionPtr revIDLastSave="67" documentId="13_ncr:1_{09853E54-CB7D-43A1-8534-5972FBD8773B}" xr6:coauthVersionLast="47" xr6:coauthVersionMax="47" xr10:uidLastSave="{ADC1243A-C9BF-42A1-894E-CCEE93A9BFDF}"/>
  <bookViews>
    <workbookView xWindow="2340" yWindow="825" windowWidth="27285" windowHeight="20115" firstSheet="4" activeTab="4" xr2:uid="{00000000-000D-0000-FFFF-FFFF00000000}"/>
  </bookViews>
  <sheets>
    <sheet name="Front page" sheetId="13" r:id="rId1"/>
    <sheet name="Caster 1" sheetId="11" r:id="rId2"/>
    <sheet name="Caster 2" sheetId="14" r:id="rId3"/>
    <sheet name="Caster 3" sheetId="15" r:id="rId4"/>
    <sheet name="Caster 4" sheetId="16" r:id="rId5"/>
  </sheets>
  <externalReferences>
    <externalReference r:id="rId6"/>
    <externalReference r:id="rId7"/>
  </externalReferences>
  <definedNames>
    <definedName name="Emetteur">[1]Choix!$A$19:$A$25</definedName>
    <definedName name="F">[2]Choix!$A$13:$A$15</definedName>
    <definedName name="GGGGG">[2]Choix!$A$2:$A$2</definedName>
    <definedName name="_xlnm.Print_Area" localSheetId="1">'Caster 1'!$A$1:$J$45</definedName>
    <definedName name="_xlnm.Print_Area" localSheetId="2">'Caster 2'!$A$1:$J$45</definedName>
    <definedName name="_xlnm.Print_Area" localSheetId="3">'Caster 3'!$A$1:$J$45</definedName>
    <definedName name="_xlnm.Print_Area" localSheetId="4">'Caster 4'!$A$2:$J$44</definedName>
    <definedName name="_xlnm.Print_Area" localSheetId="0">'Front page'!$A$1:$H$18</definedName>
    <definedName name="Primaire">[1]Choix!$A$6:$A$9</definedName>
    <definedName name="Process" localSheetId="0">'Front page'!$A$4</definedName>
    <definedName name="Produit">[1]Choix!$A$95:$A$114</definedName>
    <definedName name="Projet">[1]Choix!$A$2:$A$2</definedName>
    <definedName name="Secondaire">[1]Choix!$A$13:$A$15</definedName>
    <definedName name="Typedoc">[1]Choix!$A$32:$A$91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4" i="15" l="1"/>
  <c r="K43" i="15"/>
  <c r="K42" i="15"/>
  <c r="K41" i="15"/>
  <c r="K40" i="15"/>
  <c r="K39" i="15"/>
  <c r="K38" i="15"/>
  <c r="K37" i="15"/>
  <c r="K36" i="15"/>
  <c r="K35" i="15"/>
  <c r="K34" i="15"/>
  <c r="K33" i="15"/>
  <c r="K32" i="15"/>
  <c r="K29" i="15"/>
  <c r="K28" i="15"/>
  <c r="K27" i="15"/>
  <c r="K26" i="15"/>
  <c r="K25" i="15"/>
  <c r="K24" i="15"/>
  <c r="K23" i="15"/>
  <c r="K22" i="15"/>
  <c r="K21" i="15"/>
  <c r="K20" i="15"/>
  <c r="K19" i="15"/>
  <c r="K18" i="15"/>
  <c r="K17" i="15"/>
  <c r="K16" i="15"/>
  <c r="K15" i="15"/>
  <c r="K14" i="15"/>
  <c r="K13" i="15"/>
  <c r="K12" i="15"/>
  <c r="K11" i="15"/>
  <c r="K10" i="15"/>
  <c r="K9" i="15"/>
  <c r="K8" i="15"/>
  <c r="K7" i="15"/>
  <c r="K44" i="14"/>
  <c r="K43" i="14"/>
  <c r="K42" i="14"/>
  <c r="K41" i="14"/>
  <c r="K40" i="14"/>
  <c r="K39" i="14"/>
  <c r="K38" i="14"/>
  <c r="K37" i="14"/>
  <c r="K36" i="14"/>
  <c r="K35" i="14"/>
  <c r="K34" i="14"/>
  <c r="K33" i="14"/>
  <c r="K32" i="14"/>
  <c r="K29" i="14"/>
  <c r="K28" i="14"/>
  <c r="K27" i="14"/>
  <c r="K26" i="14"/>
  <c r="K25" i="14"/>
  <c r="K24" i="14"/>
  <c r="K23" i="14"/>
  <c r="K22" i="14"/>
  <c r="K21" i="14"/>
  <c r="K20" i="14"/>
  <c r="K19" i="14"/>
  <c r="K18" i="14"/>
  <c r="K17" i="14"/>
  <c r="K16" i="14"/>
  <c r="K15" i="14"/>
  <c r="K14" i="14"/>
  <c r="K13" i="14"/>
  <c r="K12" i="14"/>
  <c r="K11" i="14"/>
  <c r="K10" i="14"/>
  <c r="K9" i="14"/>
  <c r="K8" i="14"/>
  <c r="K7" i="14"/>
  <c r="K8" i="11"/>
  <c r="K9" i="11"/>
  <c r="K10" i="11"/>
  <c r="K11" i="11"/>
  <c r="K12" i="11"/>
  <c r="K13" i="11"/>
  <c r="K14" i="11"/>
  <c r="K15" i="11"/>
  <c r="K16" i="11"/>
  <c r="K17" i="11"/>
  <c r="K18" i="11"/>
  <c r="K19" i="11"/>
  <c r="K20" i="11"/>
  <c r="K21" i="11"/>
  <c r="K22" i="11"/>
  <c r="K23" i="11"/>
  <c r="K24" i="11"/>
  <c r="K25" i="11"/>
  <c r="K26" i="11"/>
  <c r="K27" i="11"/>
  <c r="K28" i="11"/>
  <c r="K29" i="11"/>
  <c r="K32" i="11"/>
  <c r="K33" i="11"/>
  <c r="K34" i="11"/>
  <c r="K35" i="11"/>
  <c r="K36" i="11"/>
  <c r="K37" i="11"/>
  <c r="K38" i="11"/>
  <c r="K39" i="11"/>
  <c r="K40" i="11"/>
  <c r="K41" i="11"/>
  <c r="K42" i="11"/>
  <c r="K43" i="11"/>
  <c r="K44" i="11"/>
  <c r="K7" i="11"/>
  <c r="I28" i="16" l="1"/>
  <c r="J28" i="16" s="1"/>
  <c r="K28" i="16" s="1"/>
  <c r="M28" i="16" s="1"/>
  <c r="I27" i="16"/>
  <c r="J27" i="16" s="1"/>
  <c r="K27" i="16" s="1"/>
  <c r="M27" i="16" s="1"/>
  <c r="I26" i="16"/>
  <c r="J26" i="16" s="1"/>
  <c r="K26" i="16" s="1"/>
  <c r="M26" i="16" s="1"/>
  <c r="I25" i="16"/>
  <c r="J25" i="16" s="1"/>
  <c r="K25" i="16" s="1"/>
  <c r="M25" i="16" s="1"/>
  <c r="I29" i="15"/>
  <c r="J29" i="15" s="1"/>
  <c r="J28" i="15"/>
  <c r="I28" i="15"/>
  <c r="I27" i="15"/>
  <c r="J27" i="15" s="1"/>
  <c r="I26" i="15"/>
  <c r="J26" i="15" s="1"/>
  <c r="I29" i="14"/>
  <c r="J29" i="14" s="1"/>
  <c r="I28" i="14"/>
  <c r="J28" i="14" s="1"/>
  <c r="I27" i="14"/>
  <c r="J27" i="14" s="1"/>
  <c r="I26" i="14"/>
  <c r="J26" i="14" s="1"/>
  <c r="I29" i="11"/>
  <c r="J29" i="11" s="1"/>
  <c r="I28" i="11"/>
  <c r="J28" i="11" s="1"/>
  <c r="I26" i="11"/>
  <c r="J26" i="11" s="1"/>
  <c r="I27" i="11"/>
  <c r="J27" i="11" s="1"/>
  <c r="I6" i="16"/>
  <c r="J6" i="16" s="1"/>
  <c r="K6" i="16" s="1"/>
  <c r="M6" i="16" s="1"/>
  <c r="I7" i="16"/>
  <c r="J7" i="16" s="1"/>
  <c r="K7" i="16" s="1"/>
  <c r="M7" i="16" s="1"/>
  <c r="I8" i="16"/>
  <c r="J8" i="16" s="1"/>
  <c r="K8" i="16" s="1"/>
  <c r="M8" i="16" s="1"/>
  <c r="I9" i="16"/>
  <c r="J9" i="16" s="1"/>
  <c r="K9" i="16" s="1"/>
  <c r="M9" i="16" s="1"/>
  <c r="I10" i="16"/>
  <c r="J10" i="16" s="1"/>
  <c r="K10" i="16" s="1"/>
  <c r="M10" i="16" s="1"/>
  <c r="I11" i="16"/>
  <c r="J11" i="16" s="1"/>
  <c r="K11" i="16" s="1"/>
  <c r="M11" i="16" s="1"/>
  <c r="I12" i="16"/>
  <c r="J12" i="16" s="1"/>
  <c r="K12" i="16" s="1"/>
  <c r="M12" i="16" s="1"/>
  <c r="I13" i="16"/>
  <c r="J13" i="16" s="1"/>
  <c r="K13" i="16" s="1"/>
  <c r="M13" i="16" s="1"/>
  <c r="I14" i="16"/>
  <c r="J14" i="16" s="1"/>
  <c r="K14" i="16" s="1"/>
  <c r="M14" i="16" s="1"/>
  <c r="I15" i="16"/>
  <c r="J15" i="16" s="1"/>
  <c r="K15" i="16" s="1"/>
  <c r="M15" i="16" s="1"/>
  <c r="I16" i="16"/>
  <c r="J16" i="16" s="1"/>
  <c r="K16" i="16" s="1"/>
  <c r="M16" i="16" s="1"/>
  <c r="I17" i="16"/>
  <c r="J17" i="16" s="1"/>
  <c r="K17" i="16" s="1"/>
  <c r="M17" i="16" s="1"/>
  <c r="I18" i="16"/>
  <c r="J18" i="16" s="1"/>
  <c r="K18" i="16" s="1"/>
  <c r="M18" i="16" s="1"/>
  <c r="I19" i="16"/>
  <c r="J19" i="16" s="1"/>
  <c r="K19" i="16" s="1"/>
  <c r="M19" i="16" s="1"/>
  <c r="I20" i="16"/>
  <c r="I21" i="16"/>
  <c r="I22" i="16"/>
  <c r="J22" i="16" s="1"/>
  <c r="K22" i="16" s="1"/>
  <c r="M22" i="16" s="1"/>
  <c r="I23" i="16"/>
  <c r="J23" i="16" s="1"/>
  <c r="K23" i="16" s="1"/>
  <c r="M23" i="16" s="1"/>
  <c r="I24" i="16"/>
  <c r="J24" i="16" s="1"/>
  <c r="K24" i="16" s="1"/>
  <c r="M24" i="16" s="1"/>
  <c r="I30" i="16"/>
  <c r="J30" i="16" s="1"/>
  <c r="K30" i="16" s="1"/>
  <c r="M30" i="16" s="1"/>
  <c r="I32" i="15"/>
  <c r="J32" i="15" s="1"/>
  <c r="J8" i="15"/>
  <c r="J9" i="15"/>
  <c r="J11" i="15"/>
  <c r="I7" i="15"/>
  <c r="J7" i="15" s="1"/>
  <c r="I8" i="15"/>
  <c r="I9" i="15"/>
  <c r="I10" i="15"/>
  <c r="J10" i="15" s="1"/>
  <c r="I11" i="15"/>
  <c r="I12" i="15"/>
  <c r="J12" i="15" s="1"/>
  <c r="I13" i="15"/>
  <c r="I14" i="15"/>
  <c r="J14" i="15" s="1"/>
  <c r="I15" i="15"/>
  <c r="I16" i="15"/>
  <c r="I17" i="15"/>
  <c r="I18" i="15"/>
  <c r="I19" i="15"/>
  <c r="J19" i="15" s="1"/>
  <c r="I20" i="15"/>
  <c r="J20" i="15" s="1"/>
  <c r="I21" i="15"/>
  <c r="J21" i="15" s="1"/>
  <c r="I22" i="15"/>
  <c r="J22" i="15" s="1"/>
  <c r="I23" i="15"/>
  <c r="J23" i="15" s="1"/>
  <c r="I24" i="15"/>
  <c r="I25" i="15"/>
  <c r="J10" i="14"/>
  <c r="J11" i="14"/>
  <c r="I7" i="14"/>
  <c r="J7" i="14" s="1"/>
  <c r="I8" i="14"/>
  <c r="J8" i="14" s="1"/>
  <c r="I9" i="14"/>
  <c r="J9" i="14" s="1"/>
  <c r="I10" i="14"/>
  <c r="I11" i="14"/>
  <c r="I32" i="14"/>
  <c r="I33" i="14"/>
  <c r="J33" i="14" s="1"/>
  <c r="I34" i="14"/>
  <c r="J34" i="14" s="1"/>
  <c r="I35" i="14"/>
  <c r="J35" i="14" s="1"/>
  <c r="I36" i="14"/>
  <c r="J36" i="14" s="1"/>
  <c r="I37" i="14"/>
  <c r="I38" i="14"/>
  <c r="I39" i="14"/>
  <c r="I40" i="14"/>
  <c r="J40" i="14" s="1"/>
  <c r="I41" i="14"/>
  <c r="J41" i="14" s="1"/>
  <c r="I42" i="14"/>
  <c r="J42" i="14" s="1"/>
  <c r="I43" i="14"/>
  <c r="J43" i="14" s="1"/>
  <c r="I44" i="14"/>
  <c r="J44" i="14" s="1"/>
  <c r="I13" i="14"/>
  <c r="J13" i="14" s="1"/>
  <c r="I14" i="14"/>
  <c r="I15" i="14"/>
  <c r="I16" i="14"/>
  <c r="I17" i="14"/>
  <c r="J17" i="14" s="1"/>
  <c r="I18" i="14"/>
  <c r="I19" i="14"/>
  <c r="J19" i="14" s="1"/>
  <c r="I20" i="14"/>
  <c r="J20" i="14" s="1"/>
  <c r="I21" i="14"/>
  <c r="I22" i="14"/>
  <c r="I23" i="14"/>
  <c r="I24" i="14"/>
  <c r="I25" i="14"/>
  <c r="J25" i="14" s="1"/>
  <c r="I12" i="14"/>
  <c r="J12" i="14" s="1"/>
  <c r="I7" i="11"/>
  <c r="J7" i="11" s="1"/>
  <c r="I8" i="11"/>
  <c r="J8" i="11" s="1"/>
  <c r="I9" i="11"/>
  <c r="J9" i="11" s="1"/>
  <c r="I10" i="11"/>
  <c r="J10" i="11" s="1"/>
  <c r="I11" i="11"/>
  <c r="J11" i="11" s="1"/>
  <c r="I12" i="11"/>
  <c r="J12" i="11" s="1"/>
  <c r="I13" i="11"/>
  <c r="J13" i="11" s="1"/>
  <c r="I14" i="11"/>
  <c r="J14" i="11" s="1"/>
  <c r="I15" i="11"/>
  <c r="J15" i="11" s="1"/>
  <c r="I16" i="11"/>
  <c r="J16" i="11" s="1"/>
  <c r="I17" i="11"/>
  <c r="J17" i="11" s="1"/>
  <c r="I18" i="11"/>
  <c r="J18" i="11" s="1"/>
  <c r="I19" i="11"/>
  <c r="J19" i="11" s="1"/>
  <c r="I20" i="11"/>
  <c r="J20" i="11" s="1"/>
  <c r="I21" i="11"/>
  <c r="J21" i="11" s="1"/>
  <c r="I22" i="11"/>
  <c r="J22" i="11" s="1"/>
  <c r="I23" i="11"/>
  <c r="J23" i="11" s="1"/>
  <c r="I24" i="11"/>
  <c r="J24" i="11" s="1"/>
  <c r="I33" i="11"/>
  <c r="J33" i="11" s="1"/>
  <c r="I25" i="11"/>
  <c r="J25" i="11" s="1"/>
  <c r="I43" i="16"/>
  <c r="J43" i="16" s="1"/>
  <c r="K43" i="16" s="1"/>
  <c r="M43" i="16" s="1"/>
  <c r="I44" i="16"/>
  <c r="J44" i="16" s="1"/>
  <c r="K44" i="16" s="1"/>
  <c r="M44" i="16" s="1"/>
  <c r="I42" i="16"/>
  <c r="J42" i="16" s="1"/>
  <c r="K42" i="16" s="1"/>
  <c r="M42" i="16" s="1"/>
  <c r="I41" i="16"/>
  <c r="J41" i="16" s="1"/>
  <c r="K41" i="16" s="1"/>
  <c r="M41" i="16" s="1"/>
  <c r="I40" i="16"/>
  <c r="J40" i="16" s="1"/>
  <c r="K40" i="16" s="1"/>
  <c r="M40" i="16" s="1"/>
  <c r="I39" i="16"/>
  <c r="J39" i="16" s="1"/>
  <c r="K39" i="16" s="1"/>
  <c r="M39" i="16" s="1"/>
  <c r="I38" i="16"/>
  <c r="J38" i="16" s="1"/>
  <c r="K38" i="16" s="1"/>
  <c r="M38" i="16" s="1"/>
  <c r="I37" i="16"/>
  <c r="J37" i="16" s="1"/>
  <c r="K37" i="16" s="1"/>
  <c r="M37" i="16" s="1"/>
  <c r="I36" i="16"/>
  <c r="J36" i="16" s="1"/>
  <c r="K36" i="16" s="1"/>
  <c r="M36" i="16" s="1"/>
  <c r="I35" i="16"/>
  <c r="J35" i="16" s="1"/>
  <c r="K35" i="16" s="1"/>
  <c r="M35" i="16" s="1"/>
  <c r="I34" i="16"/>
  <c r="J34" i="16" s="1"/>
  <c r="K34" i="16" s="1"/>
  <c r="M34" i="16" s="1"/>
  <c r="I33" i="16"/>
  <c r="J33" i="16" s="1"/>
  <c r="K33" i="16" s="1"/>
  <c r="M33" i="16" s="1"/>
  <c r="I32" i="16"/>
  <c r="J32" i="16" s="1"/>
  <c r="K32" i="16" s="1"/>
  <c r="M32" i="16" s="1"/>
  <c r="I31" i="16"/>
  <c r="J31" i="16" s="1"/>
  <c r="K31" i="16" s="1"/>
  <c r="M31" i="16" s="1"/>
  <c r="J21" i="16"/>
  <c r="K21" i="16" s="1"/>
  <c r="M21" i="16" s="1"/>
  <c r="J20" i="16"/>
  <c r="K20" i="16" s="1"/>
  <c r="M20" i="16" s="1"/>
  <c r="I44" i="15"/>
  <c r="J44" i="15" s="1"/>
  <c r="I43" i="15"/>
  <c r="J43" i="15" s="1"/>
  <c r="I42" i="15"/>
  <c r="J42" i="15" s="1"/>
  <c r="I41" i="15"/>
  <c r="J41" i="15" s="1"/>
  <c r="I40" i="15"/>
  <c r="J40" i="15" s="1"/>
  <c r="I39" i="15"/>
  <c r="J39" i="15" s="1"/>
  <c r="I38" i="15"/>
  <c r="J38" i="15" s="1"/>
  <c r="I37" i="15"/>
  <c r="J37" i="15" s="1"/>
  <c r="I36" i="15"/>
  <c r="J36" i="15" s="1"/>
  <c r="I35" i="15"/>
  <c r="J35" i="15" s="1"/>
  <c r="I34" i="15"/>
  <c r="J34" i="15" s="1"/>
  <c r="I33" i="15"/>
  <c r="J33" i="15" s="1"/>
  <c r="J25" i="15"/>
  <c r="J24" i="15"/>
  <c r="J18" i="15"/>
  <c r="J17" i="15"/>
  <c r="J16" i="15"/>
  <c r="J15" i="15"/>
  <c r="J13" i="15"/>
  <c r="I44" i="11"/>
  <c r="J44" i="11" s="1"/>
  <c r="I43" i="11"/>
  <c r="J43" i="11" s="1"/>
  <c r="I42" i="11"/>
  <c r="J42" i="11" s="1"/>
  <c r="I41" i="11"/>
  <c r="J41" i="11" s="1"/>
  <c r="I40" i="11"/>
  <c r="J40" i="11" s="1"/>
  <c r="I39" i="11"/>
  <c r="J39" i="11" s="1"/>
  <c r="I38" i="11"/>
  <c r="J38" i="11" s="1"/>
  <c r="I37" i="11"/>
  <c r="J37" i="11" s="1"/>
  <c r="I36" i="11"/>
  <c r="J36" i="11" s="1"/>
  <c r="I35" i="11"/>
  <c r="J35" i="11" s="1"/>
  <c r="I34" i="11"/>
  <c r="J34" i="11" s="1"/>
  <c r="I32" i="11"/>
  <c r="J32" i="11" s="1"/>
  <c r="J37" i="14"/>
  <c r="J38" i="14"/>
  <c r="J39" i="14"/>
  <c r="J14" i="14"/>
  <c r="J15" i="14"/>
  <c r="J16" i="14"/>
  <c r="J18" i="14"/>
  <c r="J21" i="14"/>
  <c r="J22" i="14"/>
  <c r="J23" i="14"/>
  <c r="J24" i="14"/>
  <c r="M46" i="16" l="1"/>
  <c r="B6" i="13"/>
  <c r="J32" i="14"/>
</calcChain>
</file>

<file path=xl/sharedStrings.xml><?xml version="1.0" encoding="utf-8"?>
<sst xmlns="http://schemas.openxmlformats.org/spreadsheetml/2006/main" count="757" uniqueCount="227">
  <si>
    <t>BRUNO PRESEZZI 
CASTING SECTOR 
DYNAPRIME CASTING LINE</t>
  </si>
  <si>
    <t>02</t>
  </si>
  <si>
    <t>Update</t>
  </si>
  <si>
    <t>MEB</t>
  </si>
  <si>
    <t>JUF</t>
  </si>
  <si>
    <t>01</t>
  </si>
  <si>
    <t>00</t>
  </si>
  <si>
    <t>First issue</t>
  </si>
  <si>
    <t>Rev.</t>
  </si>
  <si>
    <t>Date</t>
  </si>
  <si>
    <t>Description</t>
  </si>
  <si>
    <t>Publisher</t>
  </si>
  <si>
    <t>Auditor</t>
  </si>
  <si>
    <t>Approver</t>
  </si>
  <si>
    <t xml:space="preserve"> </t>
  </si>
  <si>
    <t>BRUNO PRESEZZI (ITALY)</t>
  </si>
  <si>
    <t>Document title :</t>
  </si>
  <si>
    <t>CABLES LIST</t>
  </si>
  <si>
    <t>DYNAMIC CONCEPT EUROPE</t>
  </si>
  <si>
    <t>Project number</t>
  </si>
  <si>
    <t>A25105-544</t>
  </si>
  <si>
    <t>R01</t>
  </si>
  <si>
    <r>
      <rPr>
        <b/>
        <i/>
        <sz val="8"/>
        <color rgb="FFFF0000"/>
        <rFont val="Verdana"/>
        <family val="2"/>
      </rPr>
      <t>IMPORTANT NOTICE</t>
    </r>
    <r>
      <rPr>
        <i/>
        <sz val="8"/>
        <color theme="1"/>
        <rFont val="Verdana"/>
        <family val="2"/>
      </rPr>
      <t xml:space="preserve">
This document is the property of DYNAMIC CONCEPT EUROPE. It is STRICTLY CONFIDENTIAL and may not under any circumstances be reproduced, copied or divulged by any process whatsoever, in whole or in part, without prior authorisation from DYNAMIC CONCEPT EUROPE.</t>
    </r>
  </si>
  <si>
    <t>Cable name</t>
  </si>
  <si>
    <t>Cable Data</t>
  </si>
  <si>
    <t>Source</t>
  </si>
  <si>
    <t>Destination</t>
  </si>
  <si>
    <t>Length (en mm)</t>
  </si>
  <si>
    <t>Length (mm)</t>
  </si>
  <si>
    <t>Length (m)</t>
  </si>
  <si>
    <t>Total [mt] / Quantity</t>
  </si>
  <si>
    <t>Reference</t>
  </si>
  <si>
    <t>Type</t>
  </si>
  <si>
    <t>Ext. Diameter (mm)</t>
  </si>
  <si>
    <t>R43.52.3/JS-01-P01</t>
  </si>
  <si>
    <t>5G10 mm²</t>
  </si>
  <si>
    <t>Plant</t>
  </si>
  <si>
    <t>Switch-Disconnector Dynaprime</t>
  </si>
  <si>
    <t>implemented in ALINVEST CABLE ROUTING V3</t>
  </si>
  <si>
    <t>R43.52.3/CP-01-E01</t>
  </si>
  <si>
    <t>Profinet cable</t>
  </si>
  <si>
    <t xml:space="preserve">Main control Dynaprime </t>
  </si>
  <si>
    <t>R43.52.3/PP-01-P01</t>
  </si>
  <si>
    <t>Main cabinet Dynaprime</t>
  </si>
  <si>
    <t>R43.52.3/TFO-1014-P01</t>
  </si>
  <si>
    <t>3G2,5 mm²</t>
  </si>
  <si>
    <t>Transformer 400/230VAC</t>
  </si>
  <si>
    <t>R43.52.3/TFO-1014-P02</t>
  </si>
  <si>
    <t>3G6 mm²</t>
  </si>
  <si>
    <t>R43.52.3/UPS-1920-P0</t>
  </si>
  <si>
    <t>UPS</t>
  </si>
  <si>
    <t>R43.52.3/UPS-1920-P02</t>
  </si>
  <si>
    <t>R43.52.3/GP-01-C01</t>
  </si>
  <si>
    <t>35G1,5 mm²</t>
  </si>
  <si>
    <t>Gas Panel</t>
  </si>
  <si>
    <t>R43.52.3/GP-01-C02</t>
  </si>
  <si>
    <t>MultiPR 32x1,5 mm²</t>
  </si>
  <si>
    <t>R43.52.3/CJB-01-T01</t>
  </si>
  <si>
    <t>MultiPR 2x1,5 mm²</t>
  </si>
  <si>
    <t>Control junction box</t>
  </si>
  <si>
    <t>R43.52.3/CJB-01-C01</t>
  </si>
  <si>
    <t>25G1,5 mm²</t>
  </si>
  <si>
    <t>R43.52.3/CJB-01-C02</t>
  </si>
  <si>
    <t>20G1,5 mm²</t>
  </si>
  <si>
    <t>R43.52.3/CJB-01-C03</t>
  </si>
  <si>
    <t>MultiPR 16x1,5 mm²</t>
  </si>
  <si>
    <t>R43.52.3/PJB-01-P01</t>
  </si>
  <si>
    <t>12G2,5 mm²</t>
  </si>
  <si>
    <t xml:space="preserve">Main power Dynaprime </t>
  </si>
  <si>
    <t>Power junction box</t>
  </si>
  <si>
    <t>R43.52.3/PJB-01-P02</t>
  </si>
  <si>
    <t>15G2,5 mm²</t>
  </si>
  <si>
    <t>R43.52.3/CJB-02-T01</t>
  </si>
  <si>
    <t>R43.52.3/CJB-02-C01</t>
  </si>
  <si>
    <t>R43.52.3/CJB-02-C02</t>
  </si>
  <si>
    <t>R43.52.3/CJB-02-C03</t>
  </si>
  <si>
    <t>R43.52.3/PJB-02-P01</t>
  </si>
  <si>
    <t>R43.52.3/PJB-02-P02</t>
  </si>
  <si>
    <t>R43.52.3/GP-01-E01</t>
  </si>
  <si>
    <t>R43.52.3/JB-01-C01</t>
  </si>
  <si>
    <t>10G1,5 mm²</t>
  </si>
  <si>
    <t>R43.52.3/JB-01-C02</t>
  </si>
  <si>
    <t>12G1,5 mm²</t>
  </si>
  <si>
    <t>16G1,5 mm²</t>
  </si>
  <si>
    <t>R43.52.3/AR-WP1000</t>
  </si>
  <si>
    <t>4G10 mm²</t>
  </si>
  <si>
    <t>Main cabinet launder preheating</t>
  </si>
  <si>
    <t>R43.52.3/AR-WS1000</t>
  </si>
  <si>
    <t xml:space="preserve">Plant or Dynaprime </t>
  </si>
  <si>
    <t>R43.52.3/AR-WP101</t>
  </si>
  <si>
    <t xml:space="preserve">LAPP : 1123538 </t>
  </si>
  <si>
    <t>4G2,5 mm²</t>
  </si>
  <si>
    <t>Power/control junction box - Area 1</t>
  </si>
  <si>
    <t>R43.52.3/AR-WP201</t>
  </si>
  <si>
    <t>Power/control junction box - Area 2</t>
  </si>
  <si>
    <t>R43.52.3/AR-WP301</t>
  </si>
  <si>
    <t>Power/control junction box - Area 3</t>
  </si>
  <si>
    <t>R43.52.3/AR-WC101</t>
  </si>
  <si>
    <t xml:space="preserve">LAPP : 10035065 </t>
  </si>
  <si>
    <t>41G1² mm² SH</t>
  </si>
  <si>
    <t>R43.52.3/AR-WC201</t>
  </si>
  <si>
    <t>R43.52.3/AR-WC301</t>
  </si>
  <si>
    <t>R43.52.3/AR-WT101</t>
  </si>
  <si>
    <t>LAPP : 0166505</t>
  </si>
  <si>
    <t>MultiPR 12x1,5</t>
  </si>
  <si>
    <t>R43.52.3/AR-WT102</t>
  </si>
  <si>
    <t>R43.52.3/AR-WT201</t>
  </si>
  <si>
    <t>R43.52.3/AR-WT202</t>
  </si>
  <si>
    <t>R43.52.3/AR-WT301</t>
  </si>
  <si>
    <t>R43.52.3/AR-WT302</t>
  </si>
  <si>
    <t>R45.52.3/JS-01-P01</t>
  </si>
  <si>
    <t>R43.52.3CP-01-E01</t>
  </si>
  <si>
    <t>R45.52.3/PP-01-P01</t>
  </si>
  <si>
    <t>R45.52.3/TFO-1014-P01</t>
  </si>
  <si>
    <t>R45.52.3/TFO-1014-P02</t>
  </si>
  <si>
    <t>R45.52.3/UPS-1920-P0</t>
  </si>
  <si>
    <t>R45.52.3/UPS-1920-P02</t>
  </si>
  <si>
    <t>R45.52.3/GP-01-C01</t>
  </si>
  <si>
    <t>R45.52.3/GP-01-C02</t>
  </si>
  <si>
    <t>R45.52.3/CJB-01-T01</t>
  </si>
  <si>
    <t>R45.52.3/CJB-01-C01</t>
  </si>
  <si>
    <t>R45.52.3/CJB-01-C02</t>
  </si>
  <si>
    <t>R45.52.3/CJB-01-C03</t>
  </si>
  <si>
    <t>R45.52.3/PJB-01-P01</t>
  </si>
  <si>
    <t>R45.52.3/PJB-01-P02</t>
  </si>
  <si>
    <t>R45.52.3/CJB-02-T01</t>
  </si>
  <si>
    <t>R45.52.3/CJB-02-C01</t>
  </si>
  <si>
    <t>R45.52.3/CJB-02-C02</t>
  </si>
  <si>
    <t>R45.52.3/CJB-02-C03</t>
  </si>
  <si>
    <t>R45.52.3/PJB-02-P01</t>
  </si>
  <si>
    <t>R45.52.3/PJB-02-P02</t>
  </si>
  <si>
    <t>R45.52.3/GP-01-E01</t>
  </si>
  <si>
    <t>R45.52.3/JB-01-C01</t>
  </si>
  <si>
    <t>R45.52.3/JB-01-C02</t>
  </si>
  <si>
    <t>R45.52.3/AR-WP2000</t>
  </si>
  <si>
    <t>R45.52.3/AR-WS2000</t>
  </si>
  <si>
    <t>R45.52.3/AR-WP101</t>
  </si>
  <si>
    <t>R45.52.3/AR-WP201</t>
  </si>
  <si>
    <t>R45.52.3/AR-WP301</t>
  </si>
  <si>
    <t>R45.52.3/AR-WC101</t>
  </si>
  <si>
    <t>R45.52.3/AR-WC201</t>
  </si>
  <si>
    <t>R45.52.3/AR-WC301</t>
  </si>
  <si>
    <t>R45.52.3/AR-WT101</t>
  </si>
  <si>
    <t>R45.52.3/AR-WT102</t>
  </si>
  <si>
    <t>R45.52.3/AR-WT201</t>
  </si>
  <si>
    <t>R45.52.3/AR-WT202</t>
  </si>
  <si>
    <t>R45.52.3/AR-WT301</t>
  </si>
  <si>
    <t>R45.52.3/AR-WT302</t>
  </si>
  <si>
    <t>R44.52.3/JS-01-P01</t>
  </si>
  <si>
    <t>R44.52.3/PP-01-P01</t>
  </si>
  <si>
    <t>R44.52.3/TFO-1014-P01</t>
  </si>
  <si>
    <t>R44.52.3/TFO-1014-P02</t>
  </si>
  <si>
    <t>R44.52.3/UPS-1920-P0</t>
  </si>
  <si>
    <t>R44.52.3/UPS-1920-P02</t>
  </si>
  <si>
    <t>R44.52.3/GP-01-C01</t>
  </si>
  <si>
    <t>R44.52.3/GP-01-C02</t>
  </si>
  <si>
    <t>R44.52.3/CJB-01-T01</t>
  </si>
  <si>
    <t>R44.52.3/CJB-01-C01</t>
  </si>
  <si>
    <t>R44.52.3/CJB-01-C02</t>
  </si>
  <si>
    <t>R44.52.3/CJB-01-C03</t>
  </si>
  <si>
    <t>R44.52.3/PJB-01-P01</t>
  </si>
  <si>
    <t>R44.52.3/PJB-01-P02</t>
  </si>
  <si>
    <t>R44.52.3/CJB-02-T01</t>
  </si>
  <si>
    <t>R44.52.3/CJB-02-C01</t>
  </si>
  <si>
    <t>R44.52.3/CJB-02-C02</t>
  </si>
  <si>
    <t>R44.52.3/CJB-02-C03</t>
  </si>
  <si>
    <t>R44.52.3/PJB-02-P01</t>
  </si>
  <si>
    <t>R44.52.3/PJB-02-P02</t>
  </si>
  <si>
    <t>R44.52.3/GP-01-E01</t>
  </si>
  <si>
    <t>R44.52.3/JB-01-C01</t>
  </si>
  <si>
    <t>R44.52.3/JB-01-C02</t>
  </si>
  <si>
    <t>R44.52.3/AR-WP3000</t>
  </si>
  <si>
    <t>R44.52.3/AR-WS3000</t>
  </si>
  <si>
    <t>R44.52.3/AR-WP101</t>
  </si>
  <si>
    <t>R44.52.3/AR-WP201</t>
  </si>
  <si>
    <t>R44.52.3/AR-WP301</t>
  </si>
  <si>
    <t>R44.52.3/AR-WC101</t>
  </si>
  <si>
    <t>R44.52.3/AR-WC201</t>
  </si>
  <si>
    <t>R44.52.3/AR-WC301</t>
  </si>
  <si>
    <t>R44.52.3/AR-WT101</t>
  </si>
  <si>
    <t>R44.52.3/AR-WT102</t>
  </si>
  <si>
    <t>R44.52.3/AR-WT201</t>
  </si>
  <si>
    <t>R44.52.3/AR-WT202</t>
  </si>
  <si>
    <t>R44.52.3/AR-WT301</t>
  </si>
  <si>
    <t>R44.52.3/AR-WT302</t>
  </si>
  <si>
    <t>Cena celkem Kč bez DPH</t>
  </si>
  <si>
    <t>R46.52.3/PP-01-P01</t>
  </si>
  <si>
    <t>R46.52.3/TFO-1014-P01</t>
  </si>
  <si>
    <t>R46.52.3/TFO-1014-P02</t>
  </si>
  <si>
    <t>R46.52.3/UPS-1920-P0</t>
  </si>
  <si>
    <t>R46.52.3/UPS-1920-P02</t>
  </si>
  <si>
    <t>R46.52.3/GP-01-C01</t>
  </si>
  <si>
    <t>R46.52.3/GP-01-C02</t>
  </si>
  <si>
    <t>R46.52.3/CJB-01-T01</t>
  </si>
  <si>
    <t>R46.52.3/CJB-01-C01</t>
  </si>
  <si>
    <t>R46.52.3/CJB-01-C02</t>
  </si>
  <si>
    <t>R46.52.3/CJB-01-C03</t>
  </si>
  <si>
    <t>R46.52.3/PJB-01-P01</t>
  </si>
  <si>
    <t>R46.52.3/PJB-01-P02</t>
  </si>
  <si>
    <t>R46.52.3/CJB-02-T01</t>
  </si>
  <si>
    <t>R46.52.3/CJB-02-C01</t>
  </si>
  <si>
    <t>R46.52.3/CJB-02-C02</t>
  </si>
  <si>
    <t>R46.52.3/CJB-02-C03</t>
  </si>
  <si>
    <t>R46.52.3/PJB-02-P01</t>
  </si>
  <si>
    <t>R46.52.3/PJB-02-P02</t>
  </si>
  <si>
    <t>R46.52.3/GP-01-E01</t>
  </si>
  <si>
    <t>R46.52.3/JB-01-C01</t>
  </si>
  <si>
    <t>R46.52.3/JB-01-C02</t>
  </si>
  <si>
    <t>R46.52.3/AR-WS4000</t>
  </si>
  <si>
    <t>R46.52.3/AR-WP101</t>
  </si>
  <si>
    <t>R46.52.3/AR-WP201</t>
  </si>
  <si>
    <t>R46.52.3/AR-WP301</t>
  </si>
  <si>
    <t>R46.52.3/AR-WC101</t>
  </si>
  <si>
    <t>R46.52.3/AR-WC201</t>
  </si>
  <si>
    <t>R46.52.3/AR-WC202</t>
  </si>
  <si>
    <t>18G1 mm² SH</t>
  </si>
  <si>
    <t>R46.52.3/AR-WC301</t>
  </si>
  <si>
    <t>R46.52.3/AR-WT101</t>
  </si>
  <si>
    <t>R46.52.3/AR-WT102</t>
  </si>
  <si>
    <t>R46.52.3/AR-WT201</t>
  </si>
  <si>
    <t>R46.52.3/AR-WT202</t>
  </si>
  <si>
    <t>R46.52.3/AR-WT203</t>
  </si>
  <si>
    <t>R46.52.3/AR-WT301</t>
  </si>
  <si>
    <t>R46.52.3/AR-WT302</t>
  </si>
  <si>
    <t>CELKEM</t>
  </si>
  <si>
    <t>Svitky - Launders_filterboxes_A25105_Cables_List_R02</t>
  </si>
  <si>
    <t>Cena v Kč bez DPH/m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</si>
</sst>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0"/>
      <color theme="1"/>
      <name val="Verdana"/>
      <family val="2"/>
    </font>
    <font>
      <sz val="10"/>
      <color theme="1"/>
      <name val="Verdana"/>
      <family val="2"/>
    </font>
    <font>
      <sz val="10"/>
      <color rgb="FFFF0000"/>
      <name val="Verdana"/>
      <family val="2"/>
    </font>
    <font>
      <b/>
      <sz val="24"/>
      <name val="Verdana"/>
      <family val="2"/>
    </font>
    <font>
      <b/>
      <sz val="10"/>
      <name val="Verdana"/>
      <family val="2"/>
    </font>
    <font>
      <sz val="10"/>
      <name val="Verdana"/>
      <family val="2"/>
    </font>
    <font>
      <i/>
      <sz val="8"/>
      <color theme="1"/>
      <name val="Verdana"/>
      <family val="2"/>
    </font>
    <font>
      <b/>
      <i/>
      <sz val="8"/>
      <color rgb="FFFF0000"/>
      <name val="Verdana"/>
      <family val="2"/>
    </font>
    <font>
      <b/>
      <sz val="12"/>
      <color theme="1"/>
      <name val="Verdana"/>
      <family val="2"/>
    </font>
    <font>
      <sz val="8"/>
      <name val="Calibri"/>
      <family val="2"/>
      <scheme val="minor"/>
    </font>
    <font>
      <b/>
      <sz val="12"/>
      <name val="Verdana"/>
      <family val="2"/>
    </font>
    <font>
      <b/>
      <sz val="10"/>
      <color theme="1"/>
      <name val="Verdana"/>
      <family val="2"/>
    </font>
    <font>
      <b/>
      <sz val="20"/>
      <name val="Calibri"/>
      <family val="2"/>
    </font>
    <font>
      <b/>
      <sz val="14"/>
      <color theme="1"/>
      <name val="Verdana"/>
      <family val="2"/>
      <charset val="238"/>
    </font>
    <font>
      <b/>
      <sz val="10"/>
      <name val="Verdana"/>
      <family val="2"/>
      <charset val="238"/>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138">
    <xf numFmtId="0" fontId="0" fillId="0" borderId="0" xfId="0"/>
    <xf numFmtId="0" fontId="2" fillId="0" borderId="0" xfId="0" applyFont="1"/>
    <xf numFmtId="49" fontId="5" fillId="0" borderId="12" xfId="0" applyNumberFormat="1" applyFont="1" applyBorder="1" applyAlignment="1">
      <alignment horizontal="center" vertical="center" wrapText="1"/>
    </xf>
    <xf numFmtId="14" fontId="5" fillId="0" borderId="8"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49" fontId="6" fillId="0" borderId="12" xfId="0" applyNumberFormat="1" applyFont="1" applyBorder="1" applyAlignment="1">
      <alignment horizontal="center" vertical="center" wrapText="1"/>
    </xf>
    <xf numFmtId="0" fontId="6" fillId="0" borderId="21" xfId="0" applyFont="1" applyBorder="1" applyAlignment="1">
      <alignment horizontal="center"/>
    </xf>
    <xf numFmtId="0" fontId="6" fillId="0" borderId="25" xfId="0" applyFont="1" applyBorder="1" applyAlignment="1">
      <alignment horizontal="center" vertical="center"/>
    </xf>
    <xf numFmtId="0" fontId="6" fillId="0" borderId="21" xfId="0" applyFont="1" applyBorder="1" applyAlignment="1">
      <alignment horizontal="center" vertical="center"/>
    </xf>
    <xf numFmtId="0" fontId="2" fillId="0" borderId="0" xfId="0" applyFont="1" applyAlignment="1">
      <alignment horizontal="center" vertical="center"/>
    </xf>
    <xf numFmtId="49" fontId="6" fillId="0" borderId="26" xfId="0" applyNumberFormat="1" applyFont="1" applyBorder="1" applyAlignment="1">
      <alignment horizontal="center" vertical="center"/>
    </xf>
    <xf numFmtId="49" fontId="2" fillId="0" borderId="0" xfId="0" applyNumberFormat="1" applyFont="1" applyAlignment="1">
      <alignment horizontal="center" vertical="center"/>
    </xf>
    <xf numFmtId="49" fontId="6" fillId="0" borderId="20" xfId="0" applyNumberFormat="1" applyFont="1" applyBorder="1" applyAlignment="1">
      <alignment horizontal="center" vertical="center"/>
    </xf>
    <xf numFmtId="0" fontId="2" fillId="0" borderId="0" xfId="0" applyFont="1" applyAlignment="1">
      <alignment horizontal="center"/>
    </xf>
    <xf numFmtId="0" fontId="6" fillId="0" borderId="25" xfId="0" applyFont="1" applyBorder="1" applyAlignment="1">
      <alignment horizontal="center"/>
    </xf>
    <xf numFmtId="0" fontId="6" fillId="0" borderId="15" xfId="0" applyFont="1" applyBorder="1"/>
    <xf numFmtId="0" fontId="6" fillId="0" borderId="20" xfId="0" applyFont="1" applyBorder="1"/>
    <xf numFmtId="0" fontId="6" fillId="0" borderId="26" xfId="0" applyFont="1" applyBorder="1"/>
    <xf numFmtId="0" fontId="6" fillId="0" borderId="24" xfId="0" applyFont="1" applyBorder="1"/>
    <xf numFmtId="0" fontId="1" fillId="0" borderId="9" xfId="0" applyFont="1" applyBorder="1" applyAlignment="1">
      <alignment horizontal="center" vertical="center" wrapText="1"/>
    </xf>
    <xf numFmtId="0" fontId="1" fillId="0" borderId="8" xfId="0" applyFont="1" applyBorder="1" applyAlignment="1">
      <alignment horizontal="center" vertical="center" wrapText="1"/>
    </xf>
    <xf numFmtId="14" fontId="6" fillId="0" borderId="8" xfId="0" applyNumberFormat="1" applyFont="1" applyBorder="1" applyAlignment="1">
      <alignment horizontal="center" vertical="center" wrapText="1"/>
    </xf>
    <xf numFmtId="0" fontId="1" fillId="0" borderId="6" xfId="0" applyFont="1" applyBorder="1" applyAlignment="1">
      <alignment vertical="center" wrapText="1"/>
    </xf>
    <xf numFmtId="0" fontId="1" fillId="0" borderId="7" xfId="0" applyFont="1" applyBorder="1" applyAlignment="1">
      <alignment vertical="center" wrapText="1"/>
    </xf>
    <xf numFmtId="49" fontId="6" fillId="0" borderId="23" xfId="0" applyNumberFormat="1" applyFont="1" applyBorder="1" applyAlignment="1">
      <alignment horizontal="center" vertical="center"/>
    </xf>
    <xf numFmtId="49" fontId="6" fillId="0" borderId="0" xfId="0" applyNumberFormat="1" applyFont="1" applyAlignment="1">
      <alignment horizontal="center" vertical="center"/>
    </xf>
    <xf numFmtId="49" fontId="6" fillId="0" borderId="22" xfId="0" applyNumberFormat="1" applyFont="1" applyBorder="1" applyAlignment="1">
      <alignment horizontal="center" vertical="center"/>
    </xf>
    <xf numFmtId="0" fontId="6" fillId="0" borderId="24" xfId="0" applyFont="1" applyBorder="1" applyAlignment="1">
      <alignment horizontal="center" vertical="center"/>
    </xf>
    <xf numFmtId="1" fontId="2" fillId="0" borderId="0" xfId="0" applyNumberFormat="1" applyFont="1"/>
    <xf numFmtId="1" fontId="6" fillId="0" borderId="25" xfId="0" applyNumberFormat="1" applyFont="1" applyBorder="1"/>
    <xf numFmtId="0" fontId="6" fillId="0" borderId="15" xfId="0" applyFont="1" applyBorder="1" applyAlignment="1">
      <alignment horizontal="center" vertical="center"/>
    </xf>
    <xf numFmtId="49" fontId="6" fillId="0" borderId="27" xfId="0" applyNumberFormat="1" applyFont="1" applyBorder="1" applyAlignment="1">
      <alignment horizontal="center" vertical="center"/>
    </xf>
    <xf numFmtId="49" fontId="6" fillId="0" borderId="30" xfId="0" applyNumberFormat="1"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17" xfId="0" applyFont="1" applyBorder="1" applyAlignment="1">
      <alignment horizontal="center"/>
    </xf>
    <xf numFmtId="0" fontId="6" fillId="0" borderId="30" xfId="0" applyFont="1" applyBorder="1"/>
    <xf numFmtId="0" fontId="6" fillId="0" borderId="16" xfId="0" applyFont="1" applyBorder="1"/>
    <xf numFmtId="1" fontId="6" fillId="0" borderId="17" xfId="0" applyNumberFormat="1" applyFont="1" applyBorder="1"/>
    <xf numFmtId="49" fontId="6" fillId="0" borderId="28" xfId="0" applyNumberFormat="1" applyFont="1" applyBorder="1" applyAlignment="1">
      <alignment horizontal="center" vertical="center"/>
    </xf>
    <xf numFmtId="49" fontId="6" fillId="0" borderId="29" xfId="0" applyNumberFormat="1"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19" xfId="0" applyFont="1" applyBorder="1" applyAlignment="1">
      <alignment horizontal="center"/>
    </xf>
    <xf numFmtId="0" fontId="6" fillId="0" borderId="29" xfId="0" applyFont="1" applyBorder="1"/>
    <xf numFmtId="0" fontId="6" fillId="0" borderId="18" xfId="0" applyFont="1" applyBorder="1"/>
    <xf numFmtId="1" fontId="6" fillId="0" borderId="19" xfId="0" applyNumberFormat="1" applyFont="1" applyBorder="1"/>
    <xf numFmtId="0" fontId="12" fillId="0" borderId="8" xfId="0" applyFont="1" applyBorder="1" applyAlignment="1">
      <alignment horizontal="center" vertical="center" wrapText="1"/>
    </xf>
    <xf numFmtId="1" fontId="6" fillId="0" borderId="17" xfId="0" applyNumberFormat="1" applyFont="1" applyBorder="1" applyAlignment="1">
      <alignment horizontal="right" vertical="center"/>
    </xf>
    <xf numFmtId="1" fontId="6" fillId="0" borderId="25" xfId="0" applyNumberFormat="1" applyFont="1" applyBorder="1" applyAlignment="1">
      <alignment horizontal="right" vertical="center"/>
    </xf>
    <xf numFmtId="1" fontId="6" fillId="0" borderId="21" xfId="0" applyNumberFormat="1" applyFont="1" applyBorder="1" applyAlignment="1">
      <alignment horizontal="right" vertical="center"/>
    </xf>
    <xf numFmtId="49" fontId="1" fillId="0" borderId="0" xfId="0" applyNumberFormat="1" applyFont="1" applyAlignment="1">
      <alignment horizontal="center" vertical="center"/>
    </xf>
    <xf numFmtId="0" fontId="1" fillId="0" borderId="0" xfId="0" applyFont="1" applyAlignment="1">
      <alignment horizontal="center" vertical="center"/>
    </xf>
    <xf numFmtId="0" fontId="1" fillId="0" borderId="0" xfId="0" applyFont="1" applyAlignment="1">
      <alignment horizontal="center"/>
    </xf>
    <xf numFmtId="0" fontId="1" fillId="0" borderId="0" xfId="0" applyFont="1"/>
    <xf numFmtId="1" fontId="1" fillId="0" borderId="0" xfId="0" applyNumberFormat="1" applyFont="1"/>
    <xf numFmtId="49" fontId="1" fillId="0" borderId="29" xfId="0" applyNumberFormat="1"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49" fontId="6" fillId="0" borderId="10" xfId="0" applyNumberFormat="1" applyFont="1" applyBorder="1" applyAlignment="1">
      <alignment horizontal="center" vertical="center"/>
    </xf>
    <xf numFmtId="0" fontId="14" fillId="0" borderId="13" xfId="0" applyFont="1" applyBorder="1" applyAlignment="1">
      <alignment horizontal="center" vertical="center"/>
    </xf>
    <xf numFmtId="1" fontId="6" fillId="0" borderId="19" xfId="0" applyNumberFormat="1" applyFont="1" applyBorder="1" applyAlignment="1">
      <alignment horizontal="right" vertical="center"/>
    </xf>
    <xf numFmtId="1" fontId="6" fillId="0" borderId="31" xfId="0" applyNumberFormat="1" applyFont="1" applyBorder="1" applyAlignment="1">
      <alignment horizontal="right" vertical="center"/>
    </xf>
    <xf numFmtId="4" fontId="14" fillId="0" borderId="9" xfId="0" applyNumberFormat="1" applyFont="1" applyBorder="1"/>
    <xf numFmtId="0" fontId="1" fillId="0" borderId="26" xfId="0" applyFont="1" applyBorder="1"/>
    <xf numFmtId="0" fontId="1" fillId="0" borderId="25" xfId="0" applyFont="1" applyBorder="1"/>
    <xf numFmtId="4" fontId="1" fillId="0" borderId="20" xfId="0" applyNumberFormat="1" applyFont="1" applyBorder="1"/>
    <xf numFmtId="4" fontId="1" fillId="0" borderId="21" xfId="0" applyNumberFormat="1" applyFont="1" applyBorder="1"/>
    <xf numFmtId="49" fontId="1" fillId="0" borderId="13" xfId="0" applyNumberFormat="1" applyFont="1" applyBorder="1" applyAlignment="1">
      <alignment horizontal="center" vertical="center"/>
    </xf>
    <xf numFmtId="0" fontId="1" fillId="0" borderId="13" xfId="0" applyFont="1" applyBorder="1" applyAlignment="1">
      <alignment horizontal="center" vertical="center"/>
    </xf>
    <xf numFmtId="0" fontId="1" fillId="0" borderId="13" xfId="0" applyFont="1" applyBorder="1" applyAlignment="1">
      <alignment horizontal="center"/>
    </xf>
    <xf numFmtId="0" fontId="1" fillId="0" borderId="13" xfId="0" applyFont="1" applyBorder="1"/>
    <xf numFmtId="1" fontId="1" fillId="0" borderId="13" xfId="0" applyNumberFormat="1" applyFont="1" applyBorder="1"/>
    <xf numFmtId="0" fontId="1" fillId="0" borderId="11" xfId="0" applyFont="1" applyBorder="1"/>
    <xf numFmtId="49" fontId="15" fillId="0" borderId="0" xfId="0" applyNumberFormat="1" applyFont="1" applyAlignment="1">
      <alignment horizontal="left"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2"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1" xfId="0" applyFont="1" applyBorder="1" applyAlignment="1">
      <alignment horizontal="center" vertical="center" wrapText="1"/>
    </xf>
    <xf numFmtId="0" fontId="1" fillId="0" borderId="1" xfId="0" applyFont="1" applyBorder="1" applyAlignment="1">
      <alignment vertical="center" wrapText="1"/>
    </xf>
    <xf numFmtId="0" fontId="1" fillId="0" borderId="3" xfId="0" applyFont="1" applyBorder="1" applyAlignment="1">
      <alignment vertical="center" wrapText="1"/>
    </xf>
    <xf numFmtId="0" fontId="1" fillId="0" borderId="6" xfId="0" applyFont="1" applyBorder="1" applyAlignment="1">
      <alignment vertical="center" wrapText="1"/>
    </xf>
    <xf numFmtId="0" fontId="1" fillId="0" borderId="8" xfId="0" applyFont="1" applyBorder="1" applyAlignment="1">
      <alignment vertical="center" wrapText="1"/>
    </xf>
    <xf numFmtId="0" fontId="6" fillId="0" borderId="14" xfId="0" applyFont="1" applyBorder="1" applyAlignment="1">
      <alignment horizontal="center" vertical="center" wrapText="1"/>
    </xf>
    <xf numFmtId="0" fontId="6" fillId="0" borderId="12" xfId="0" applyFont="1" applyBorder="1" applyAlignment="1">
      <alignment horizontal="center" vertical="center" wrapText="1"/>
    </xf>
    <xf numFmtId="0" fontId="1" fillId="0" borderId="13" xfId="0" applyFont="1" applyBorder="1" applyAlignment="1">
      <alignment vertical="center" wrapText="1"/>
    </xf>
    <xf numFmtId="0" fontId="1" fillId="0" borderId="11" xfId="0" applyFont="1" applyBorder="1" applyAlignment="1">
      <alignment vertical="center" wrapText="1"/>
    </xf>
    <xf numFmtId="0" fontId="4"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0" xfId="0" applyFont="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49" fontId="9" fillId="0" borderId="17" xfId="0" applyNumberFormat="1" applyFont="1" applyBorder="1" applyAlignment="1">
      <alignment horizontal="center" vertical="center" wrapText="1"/>
    </xf>
    <xf numFmtId="49" fontId="9" fillId="0" borderId="19" xfId="0" applyNumberFormat="1" applyFont="1" applyBorder="1" applyAlignment="1">
      <alignment horizontal="center" vertical="center" wrapText="1"/>
    </xf>
    <xf numFmtId="1" fontId="9" fillId="0" borderId="17" xfId="0" applyNumberFormat="1" applyFont="1" applyBorder="1" applyAlignment="1">
      <alignment horizontal="center" vertical="center"/>
    </xf>
    <xf numFmtId="1" fontId="9" fillId="0" borderId="19" xfId="0" applyNumberFormat="1" applyFont="1" applyBorder="1" applyAlignment="1">
      <alignment horizontal="center" vertical="center"/>
    </xf>
    <xf numFmtId="0" fontId="9" fillId="0" borderId="16" xfId="0" applyFont="1" applyBorder="1" applyAlignment="1">
      <alignment horizontal="center" vertical="center"/>
    </xf>
    <xf numFmtId="0" fontId="9" fillId="0" borderId="18" xfId="0" applyFont="1" applyBorder="1" applyAlignment="1">
      <alignment horizontal="center" vertical="center"/>
    </xf>
    <xf numFmtId="49" fontId="11" fillId="0" borderId="27" xfId="0" applyNumberFormat="1" applyFont="1" applyBorder="1" applyAlignment="1">
      <alignment horizontal="center" vertical="center"/>
    </xf>
    <xf numFmtId="49" fontId="11" fillId="0" borderId="28" xfId="0" applyNumberFormat="1" applyFont="1" applyBorder="1" applyAlignment="1">
      <alignment horizontal="center" vertical="center"/>
    </xf>
    <xf numFmtId="0" fontId="9" fillId="0" borderId="30" xfId="0" applyFont="1" applyBorder="1" applyAlignment="1">
      <alignment horizontal="center"/>
    </xf>
    <xf numFmtId="0" fontId="9" fillId="0" borderId="16" xfId="0" applyFont="1" applyBorder="1" applyAlignment="1">
      <alignment horizontal="center"/>
    </xf>
    <xf numFmtId="0" fontId="9" fillId="0" borderId="17" xfId="0" applyFont="1" applyBorder="1" applyAlignment="1">
      <alignment horizontal="center"/>
    </xf>
    <xf numFmtId="49" fontId="9" fillId="0" borderId="30" xfId="0" applyNumberFormat="1" applyFont="1" applyBorder="1" applyAlignment="1">
      <alignment horizontal="center" vertical="center"/>
    </xf>
    <xf numFmtId="49" fontId="9" fillId="0" borderId="29"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9" xfId="0" applyFont="1" applyBorder="1" applyAlignment="1">
      <alignment horizontal="center" vertical="center"/>
    </xf>
    <xf numFmtId="0" fontId="9" fillId="0" borderId="30" xfId="0" applyFont="1" applyBorder="1" applyAlignment="1">
      <alignment horizontal="center" vertical="center"/>
    </xf>
    <xf numFmtId="0" fontId="9" fillId="0" borderId="29" xfId="0" applyFont="1" applyBorder="1" applyAlignment="1">
      <alignment horizontal="center" vertical="center"/>
    </xf>
    <xf numFmtId="0" fontId="9" fillId="0" borderId="17" xfId="0" applyFont="1" applyBorder="1" applyAlignment="1">
      <alignment horizontal="center" vertical="center" wrapText="1"/>
    </xf>
    <xf numFmtId="0" fontId="9" fillId="0" borderId="19" xfId="0" applyFont="1" applyBorder="1" applyAlignment="1">
      <alignment horizontal="center" vertical="center" wrapText="1"/>
    </xf>
  </cellXfs>
  <cellStyles count="1">
    <cellStyle name="Normální" xfId="0" builtinId="0"/>
  </cellStyles>
  <dxfs count="0"/>
  <tableStyles count="0" defaultTableStyle="TableStyleMedium2"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44450</xdr:colOff>
      <xdr:row>12</xdr:row>
      <xdr:rowOff>120651</xdr:rowOff>
    </xdr:from>
    <xdr:to>
      <xdr:col>1</xdr:col>
      <xdr:colOff>1035050</xdr:colOff>
      <xdr:row>13</xdr:row>
      <xdr:rowOff>260310</xdr:rowOff>
    </xdr:to>
    <xdr:pic>
      <xdr:nvPicPr>
        <xdr:cNvPr id="2" name="Image 1">
          <a:extLst>
            <a:ext uri="{FF2B5EF4-FFF2-40B4-BE49-F238E27FC236}">
              <a16:creationId xmlns:a16="http://schemas.microsoft.com/office/drawing/2014/main" id="{BCE38342-91C7-4E46-82FB-829E9CEAC3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8315326"/>
          <a:ext cx="1416050" cy="517484"/>
        </a:xfrm>
        <a:prstGeom prst="rect">
          <a:avLst/>
        </a:prstGeom>
        <a:noFill/>
        <a:ln>
          <a:noFill/>
        </a:ln>
      </xdr:spPr>
    </xdr:pic>
    <xdr:clientData/>
  </xdr:twoCellAnchor>
  <xdr:twoCellAnchor editAs="oneCell">
    <xdr:from>
      <xdr:col>0</xdr:col>
      <xdr:colOff>19902</xdr:colOff>
      <xdr:row>10</xdr:row>
      <xdr:rowOff>266316</xdr:rowOff>
    </xdr:from>
    <xdr:to>
      <xdr:col>2</xdr:col>
      <xdr:colOff>1782</xdr:colOff>
      <xdr:row>11</xdr:row>
      <xdr:rowOff>87697</xdr:rowOff>
    </xdr:to>
    <xdr:pic>
      <xdr:nvPicPr>
        <xdr:cNvPr id="3" name="Image 2">
          <a:extLst>
            <a:ext uri="{FF2B5EF4-FFF2-40B4-BE49-F238E27FC236}">
              <a16:creationId xmlns:a16="http://schemas.microsoft.com/office/drawing/2014/main" id="{5DB0C756-2833-4E4A-8009-6282DDC73987}"/>
            </a:ext>
          </a:extLst>
        </xdr:cNvPr>
        <xdr:cNvPicPr>
          <a:picLocks noChangeAspect="1"/>
        </xdr:cNvPicPr>
      </xdr:nvPicPr>
      <xdr:blipFill>
        <a:blip xmlns:r="http://schemas.openxmlformats.org/officeDocument/2006/relationships" r:embed="rId2"/>
        <a:stretch>
          <a:fillRect/>
        </a:stretch>
      </xdr:blipFill>
      <xdr:spPr>
        <a:xfrm>
          <a:off x="19902" y="7695816"/>
          <a:ext cx="1467780" cy="20238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A11600-A11699-k\A11695-k_RJH\BEM\Documents\LDE\RJH_LDE_PONT%20EML_2005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A11600-A11699-k\A11695-k_RJH\BEM\Documents\LDE\RJH_LDE_PONT%20EMZ_30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LDA Type"/>
      <sheetName val="Choix"/>
      <sheetName val="Compteurs"/>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LDA Type"/>
      <sheetName val="Choix"/>
      <sheetName val="Compteurs"/>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E01FD2-9320-4F73-8EDD-4603D8B1E805}">
  <dimension ref="A1:H18"/>
  <sheetViews>
    <sheetView showGridLines="0" view="pageLayout" topLeftCell="A2" zoomScale="85" zoomScaleNormal="205" zoomScalePageLayoutView="85" workbookViewId="0">
      <selection activeCell="A9" sqref="A6:H9"/>
    </sheetView>
  </sheetViews>
  <sheetFormatPr defaultColWidth="11.42578125" defaultRowHeight="15" x14ac:dyDescent="0.25"/>
  <cols>
    <col min="1" max="1" width="5.5703125" customWidth="1"/>
    <col min="2" max="2" width="15.5703125" customWidth="1"/>
    <col min="3" max="4" width="13.140625" customWidth="1"/>
    <col min="5" max="6" width="12.5703125" customWidth="1"/>
    <col min="7" max="8" width="6.5703125" customWidth="1"/>
  </cols>
  <sheetData>
    <row r="1" spans="1:8" ht="110.1" customHeight="1" x14ac:dyDescent="0.25">
      <c r="A1" s="106" t="s">
        <v>0</v>
      </c>
      <c r="B1" s="107"/>
      <c r="C1" s="107"/>
      <c r="D1" s="107"/>
      <c r="E1" s="107"/>
      <c r="F1" s="107"/>
      <c r="G1" s="107"/>
      <c r="H1" s="108"/>
    </row>
    <row r="2" spans="1:8" ht="110.1" customHeight="1" x14ac:dyDescent="0.25">
      <c r="A2" s="109"/>
      <c r="B2" s="110"/>
      <c r="C2" s="110"/>
      <c r="D2" s="110"/>
      <c r="E2" s="110"/>
      <c r="F2" s="110"/>
      <c r="G2" s="110"/>
      <c r="H2" s="111"/>
    </row>
    <row r="3" spans="1:8" ht="110.1" customHeight="1" x14ac:dyDescent="0.25">
      <c r="A3" s="109"/>
      <c r="B3" s="110"/>
      <c r="C3" s="110"/>
      <c r="D3" s="110"/>
      <c r="E3" s="110"/>
      <c r="F3" s="110"/>
      <c r="G3" s="110"/>
      <c r="H3" s="111"/>
    </row>
    <row r="4" spans="1:8" ht="110.1" customHeight="1" thickBot="1" x14ac:dyDescent="0.3">
      <c r="A4" s="112"/>
      <c r="B4" s="113"/>
      <c r="C4" s="113"/>
      <c r="D4" s="113"/>
      <c r="E4" s="113"/>
      <c r="F4" s="113"/>
      <c r="G4" s="113"/>
      <c r="H4" s="114"/>
    </row>
    <row r="5" spans="1:8" ht="24.95" customHeight="1" thickBot="1" x14ac:dyDescent="0.3">
      <c r="A5" s="21"/>
      <c r="B5" s="22"/>
      <c r="C5" s="115"/>
      <c r="D5" s="116"/>
      <c r="E5" s="22"/>
      <c r="F5" s="22"/>
      <c r="G5" s="115"/>
      <c r="H5" s="116"/>
    </row>
    <row r="6" spans="1:8" ht="24.95" customHeight="1" thickBot="1" x14ac:dyDescent="0.3">
      <c r="A6" s="2" t="s">
        <v>1</v>
      </c>
      <c r="B6" s="3">
        <f ca="1">TODAY()</f>
        <v>46001</v>
      </c>
      <c r="C6" s="117" t="s">
        <v>2</v>
      </c>
      <c r="D6" s="118"/>
      <c r="E6" s="49" t="s">
        <v>3</v>
      </c>
      <c r="F6" s="49" t="s">
        <v>4</v>
      </c>
      <c r="G6" s="117" t="s">
        <v>4</v>
      </c>
      <c r="H6" s="118"/>
    </row>
    <row r="7" spans="1:8" ht="24.95" customHeight="1" thickBot="1" x14ac:dyDescent="0.3">
      <c r="A7" s="7" t="s">
        <v>5</v>
      </c>
      <c r="B7" s="23">
        <v>45873</v>
      </c>
      <c r="C7" s="92" t="s">
        <v>2</v>
      </c>
      <c r="D7" s="94"/>
      <c r="E7" s="6" t="s">
        <v>3</v>
      </c>
      <c r="F7" s="6" t="s">
        <v>4</v>
      </c>
      <c r="G7" s="92" t="s">
        <v>4</v>
      </c>
      <c r="H7" s="94"/>
    </row>
    <row r="8" spans="1:8" ht="24.95" customHeight="1" thickBot="1" x14ac:dyDescent="0.3">
      <c r="A8" s="7" t="s">
        <v>6</v>
      </c>
      <c r="B8" s="23">
        <v>45799</v>
      </c>
      <c r="C8" s="92" t="s">
        <v>7</v>
      </c>
      <c r="D8" s="94"/>
      <c r="E8" s="6" t="s">
        <v>3</v>
      </c>
      <c r="F8" s="6" t="s">
        <v>4</v>
      </c>
      <c r="G8" s="92" t="s">
        <v>4</v>
      </c>
      <c r="H8" s="94"/>
    </row>
    <row r="9" spans="1:8" ht="24.95" customHeight="1" thickBot="1" x14ac:dyDescent="0.3">
      <c r="A9" s="5" t="s">
        <v>8</v>
      </c>
      <c r="B9" s="6" t="s">
        <v>9</v>
      </c>
      <c r="C9" s="92" t="s">
        <v>10</v>
      </c>
      <c r="D9" s="94"/>
      <c r="E9" s="6" t="s">
        <v>11</v>
      </c>
      <c r="F9" s="6" t="s">
        <v>12</v>
      </c>
      <c r="G9" s="92" t="s">
        <v>13</v>
      </c>
      <c r="H9" s="94"/>
    </row>
    <row r="10" spans="1:8" ht="20.100000000000001" customHeight="1" thickBot="1" x14ac:dyDescent="0.3">
      <c r="A10" s="24"/>
      <c r="B10" s="25"/>
      <c r="C10" s="104"/>
      <c r="D10" s="104"/>
      <c r="E10" s="25"/>
      <c r="F10" s="25"/>
      <c r="G10" s="104"/>
      <c r="H10" s="105"/>
    </row>
    <row r="11" spans="1:8" ht="30" customHeight="1" thickBot="1" x14ac:dyDescent="0.3">
      <c r="A11" s="86" t="s">
        <v>14</v>
      </c>
      <c r="B11" s="87"/>
      <c r="C11" s="90" t="s">
        <v>15</v>
      </c>
      <c r="D11" s="92" t="s">
        <v>16</v>
      </c>
      <c r="E11" s="93"/>
      <c r="F11" s="93"/>
      <c r="G11" s="93"/>
      <c r="H11" s="94"/>
    </row>
    <row r="12" spans="1:8" ht="30" customHeight="1" thickBot="1" x14ac:dyDescent="0.3">
      <c r="A12" s="88"/>
      <c r="B12" s="89"/>
      <c r="C12" s="91"/>
      <c r="D12" s="95" t="s">
        <v>17</v>
      </c>
      <c r="E12" s="96"/>
      <c r="F12" s="96"/>
      <c r="G12" s="96"/>
      <c r="H12" s="97"/>
    </row>
    <row r="13" spans="1:8" ht="30" customHeight="1" thickBot="1" x14ac:dyDescent="0.3">
      <c r="A13" s="98"/>
      <c r="B13" s="99"/>
      <c r="C13" s="102" t="s">
        <v>18</v>
      </c>
      <c r="D13" s="93" t="s">
        <v>19</v>
      </c>
      <c r="E13" s="93"/>
      <c r="F13" s="93"/>
      <c r="G13" s="94"/>
      <c r="H13" s="6" t="s">
        <v>8</v>
      </c>
    </row>
    <row r="14" spans="1:8" ht="30" customHeight="1" thickBot="1" x14ac:dyDescent="0.3">
      <c r="A14" s="100"/>
      <c r="B14" s="101"/>
      <c r="C14" s="103"/>
      <c r="D14" s="96" t="s">
        <v>20</v>
      </c>
      <c r="E14" s="96"/>
      <c r="F14" s="96"/>
      <c r="G14" s="97"/>
      <c r="H14" s="4" t="s">
        <v>21</v>
      </c>
    </row>
    <row r="15" spans="1:8" ht="14.1" customHeight="1" x14ac:dyDescent="0.25">
      <c r="A15" s="77" t="s">
        <v>22</v>
      </c>
      <c r="B15" s="78"/>
      <c r="C15" s="78"/>
      <c r="D15" s="78"/>
      <c r="E15" s="78"/>
      <c r="F15" s="78"/>
      <c r="G15" s="78"/>
      <c r="H15" s="79"/>
    </row>
    <row r="16" spans="1:8" ht="14.1" customHeight="1" x14ac:dyDescent="0.25">
      <c r="A16" s="80"/>
      <c r="B16" s="81"/>
      <c r="C16" s="81"/>
      <c r="D16" s="81"/>
      <c r="E16" s="81"/>
      <c r="F16" s="81"/>
      <c r="G16" s="81"/>
      <c r="H16" s="82"/>
    </row>
    <row r="17" spans="1:8" ht="14.1" customHeight="1" x14ac:dyDescent="0.25">
      <c r="A17" s="80"/>
      <c r="B17" s="81"/>
      <c r="C17" s="81"/>
      <c r="D17" s="81"/>
      <c r="E17" s="81"/>
      <c r="F17" s="81"/>
      <c r="G17" s="81"/>
      <c r="H17" s="82"/>
    </row>
    <row r="18" spans="1:8" ht="14.1" customHeight="1" thickBot="1" x14ac:dyDescent="0.3">
      <c r="A18" s="83"/>
      <c r="B18" s="84"/>
      <c r="C18" s="84"/>
      <c r="D18" s="84"/>
      <c r="E18" s="84"/>
      <c r="F18" s="84"/>
      <c r="G18" s="84"/>
      <c r="H18" s="85"/>
    </row>
  </sheetData>
  <mergeCells count="22">
    <mergeCell ref="C7:D7"/>
    <mergeCell ref="G7:H7"/>
    <mergeCell ref="A1:H4"/>
    <mergeCell ref="C5:D5"/>
    <mergeCell ref="G5:H5"/>
    <mergeCell ref="C6:D6"/>
    <mergeCell ref="G6:H6"/>
    <mergeCell ref="C8:D8"/>
    <mergeCell ref="G8:H8"/>
    <mergeCell ref="C9:D9"/>
    <mergeCell ref="G9:H9"/>
    <mergeCell ref="C10:D10"/>
    <mergeCell ref="G10:H10"/>
    <mergeCell ref="A15:H18"/>
    <mergeCell ref="A11:B12"/>
    <mergeCell ref="C11:C12"/>
    <mergeCell ref="D11:H11"/>
    <mergeCell ref="D12:H12"/>
    <mergeCell ref="A13:B14"/>
    <mergeCell ref="C13:C14"/>
    <mergeCell ref="D13:G13"/>
    <mergeCell ref="D14:G14"/>
  </mergeCell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2B365-1471-4282-AF50-341E5791944D}">
  <sheetPr>
    <pageSetUpPr fitToPage="1"/>
  </sheetPr>
  <dimension ref="A1:V45"/>
  <sheetViews>
    <sheetView zoomScale="130" zoomScaleNormal="130" zoomScaleSheetLayoutView="55" zoomScalePageLayoutView="85" workbookViewId="0">
      <selection activeCell="J31" sqref="J31"/>
    </sheetView>
  </sheetViews>
  <sheetFormatPr defaultColWidth="8.7109375" defaultRowHeight="15" x14ac:dyDescent="0.25"/>
  <cols>
    <col min="1" max="1" width="2.5703125" style="1" customWidth="1"/>
    <col min="2" max="2" width="24" style="27" bestFit="1" customWidth="1"/>
    <col min="3" max="3" width="16.5703125" style="13" hidden="1" customWidth="1"/>
    <col min="4" max="4" width="20.140625" style="11" bestFit="1" customWidth="1"/>
    <col min="5" max="5" width="19.5703125" style="11" hidden="1" customWidth="1"/>
    <col min="6" max="6" width="31.140625" style="13" bestFit="1" customWidth="1"/>
    <col min="7" max="7" width="37" style="15" customWidth="1"/>
    <col min="8" max="8" width="22.140625" style="1" hidden="1" customWidth="1"/>
    <col min="9" max="9" width="18.140625" style="1" hidden="1" customWidth="1"/>
    <col min="10" max="10" width="44.85546875" style="30" bestFit="1" customWidth="1"/>
    <col min="11" max="11" width="18.28515625" style="1" customWidth="1"/>
    <col min="12" max="22" width="8.7109375" style="1"/>
  </cols>
  <sheetData>
    <row r="1" spans="2:11" ht="15.75" thickBot="1" x14ac:dyDescent="0.3">
      <c r="C1" s="53"/>
      <c r="D1" s="54"/>
      <c r="E1" s="54"/>
      <c r="F1" s="53"/>
      <c r="G1" s="55"/>
      <c r="H1" s="56"/>
      <c r="I1" s="56"/>
      <c r="J1" s="57"/>
      <c r="K1" s="56"/>
    </row>
    <row r="2" spans="2:11" ht="15.75" x14ac:dyDescent="0.25">
      <c r="B2" s="125" t="s">
        <v>23</v>
      </c>
      <c r="C2" s="127" t="s">
        <v>24</v>
      </c>
      <c r="D2" s="128"/>
      <c r="E2" s="129"/>
      <c r="F2" s="130" t="s">
        <v>25</v>
      </c>
      <c r="G2" s="132" t="s">
        <v>26</v>
      </c>
      <c r="H2" s="134" t="s">
        <v>27</v>
      </c>
      <c r="I2" s="123" t="s">
        <v>28</v>
      </c>
      <c r="J2" s="121" t="s">
        <v>29</v>
      </c>
      <c r="K2" s="119" t="s">
        <v>30</v>
      </c>
    </row>
    <row r="3" spans="2:11" ht="40.5" customHeight="1" thickBot="1" x14ac:dyDescent="0.3">
      <c r="B3" s="126"/>
      <c r="C3" s="58" t="s">
        <v>31</v>
      </c>
      <c r="D3" s="59" t="s">
        <v>32</v>
      </c>
      <c r="E3" s="60" t="s">
        <v>33</v>
      </c>
      <c r="F3" s="131"/>
      <c r="G3" s="133"/>
      <c r="H3" s="135"/>
      <c r="I3" s="124"/>
      <c r="J3" s="122"/>
      <c r="K3" s="120"/>
    </row>
    <row r="4" spans="2:11" x14ac:dyDescent="0.25">
      <c r="B4" s="33"/>
      <c r="C4" s="34"/>
      <c r="D4" s="35"/>
      <c r="E4" s="36"/>
      <c r="F4" s="34"/>
      <c r="G4" s="37"/>
      <c r="H4" s="38"/>
      <c r="I4" s="39"/>
      <c r="J4" s="50"/>
      <c r="K4" s="50"/>
    </row>
    <row r="5" spans="2:11" x14ac:dyDescent="0.25">
      <c r="B5" s="26" t="s">
        <v>34</v>
      </c>
      <c r="C5" s="12"/>
      <c r="D5" s="29" t="s">
        <v>35</v>
      </c>
      <c r="E5" s="9"/>
      <c r="F5" s="12" t="s">
        <v>36</v>
      </c>
      <c r="G5" s="16" t="s">
        <v>37</v>
      </c>
      <c r="H5" s="19"/>
      <c r="I5" s="20"/>
      <c r="J5" s="51" t="s">
        <v>38</v>
      </c>
      <c r="K5" s="51"/>
    </row>
    <row r="6" spans="2:11" x14ac:dyDescent="0.25">
      <c r="B6" s="26" t="s">
        <v>39</v>
      </c>
      <c r="C6" s="12"/>
      <c r="D6" s="29" t="s">
        <v>40</v>
      </c>
      <c r="E6" s="9"/>
      <c r="F6" s="12" t="s">
        <v>36</v>
      </c>
      <c r="G6" s="16" t="s">
        <v>41</v>
      </c>
      <c r="H6" s="19"/>
      <c r="I6" s="20"/>
      <c r="J6" s="51" t="s">
        <v>38</v>
      </c>
      <c r="K6" s="51"/>
    </row>
    <row r="7" spans="2:11" x14ac:dyDescent="0.25">
      <c r="B7" s="26" t="s">
        <v>42</v>
      </c>
      <c r="C7" s="12"/>
      <c r="D7" s="29" t="s">
        <v>35</v>
      </c>
      <c r="E7" s="9"/>
      <c r="F7" s="12" t="s">
        <v>37</v>
      </c>
      <c r="G7" s="16" t="s">
        <v>43</v>
      </c>
      <c r="H7" s="19">
        <v>5000</v>
      </c>
      <c r="I7" s="20">
        <f t="shared" ref="I7:I19" si="0">H7*1.1</f>
        <v>5500</v>
      </c>
      <c r="J7" s="51">
        <f t="shared" ref="J7:J11" si="1">ROUNDUP(I7/1000,-1)</f>
        <v>10</v>
      </c>
      <c r="K7" s="51">
        <f>J7*1.2</f>
        <v>12</v>
      </c>
    </row>
    <row r="8" spans="2:11" x14ac:dyDescent="0.25">
      <c r="B8" s="26" t="s">
        <v>44</v>
      </c>
      <c r="C8" s="12"/>
      <c r="D8" s="29" t="s">
        <v>45</v>
      </c>
      <c r="E8" s="9"/>
      <c r="F8" s="12" t="s">
        <v>41</v>
      </c>
      <c r="G8" s="16" t="s">
        <v>46</v>
      </c>
      <c r="H8" s="19">
        <v>5000</v>
      </c>
      <c r="I8" s="20">
        <f t="shared" si="0"/>
        <v>5500</v>
      </c>
      <c r="J8" s="51">
        <f t="shared" si="1"/>
        <v>10</v>
      </c>
      <c r="K8" s="51">
        <f t="shared" ref="K8:K44" si="2">J8*1.2</f>
        <v>12</v>
      </c>
    </row>
    <row r="9" spans="2:11" x14ac:dyDescent="0.25">
      <c r="B9" s="26" t="s">
        <v>47</v>
      </c>
      <c r="C9" s="12"/>
      <c r="D9" s="29" t="s">
        <v>48</v>
      </c>
      <c r="E9" s="9"/>
      <c r="F9" s="12" t="s">
        <v>46</v>
      </c>
      <c r="G9" s="16" t="s">
        <v>41</v>
      </c>
      <c r="H9" s="19">
        <v>5000</v>
      </c>
      <c r="I9" s="20">
        <f t="shared" si="0"/>
        <v>5500</v>
      </c>
      <c r="J9" s="51">
        <f t="shared" si="1"/>
        <v>10</v>
      </c>
      <c r="K9" s="51">
        <f t="shared" si="2"/>
        <v>12</v>
      </c>
    </row>
    <row r="10" spans="2:11" x14ac:dyDescent="0.25">
      <c r="B10" s="26" t="s">
        <v>49</v>
      </c>
      <c r="C10" s="12"/>
      <c r="D10" s="29" t="s">
        <v>45</v>
      </c>
      <c r="E10" s="9"/>
      <c r="F10" s="12" t="s">
        <v>41</v>
      </c>
      <c r="G10" s="16" t="s">
        <v>50</v>
      </c>
      <c r="H10" s="19">
        <v>5000</v>
      </c>
      <c r="I10" s="20">
        <f t="shared" si="0"/>
        <v>5500</v>
      </c>
      <c r="J10" s="51">
        <f t="shared" si="1"/>
        <v>10</v>
      </c>
      <c r="K10" s="51">
        <f t="shared" si="2"/>
        <v>12</v>
      </c>
    </row>
    <row r="11" spans="2:11" x14ac:dyDescent="0.25">
      <c r="B11" s="26" t="s">
        <v>51</v>
      </c>
      <c r="C11" s="12"/>
      <c r="D11" s="29" t="s">
        <v>45</v>
      </c>
      <c r="E11" s="9"/>
      <c r="F11" s="12" t="s">
        <v>50</v>
      </c>
      <c r="G11" s="16" t="s">
        <v>41</v>
      </c>
      <c r="H11" s="19">
        <v>5000</v>
      </c>
      <c r="I11" s="20">
        <f t="shared" si="0"/>
        <v>5500</v>
      </c>
      <c r="J11" s="51">
        <f t="shared" si="1"/>
        <v>10</v>
      </c>
      <c r="K11" s="51">
        <f t="shared" si="2"/>
        <v>12</v>
      </c>
    </row>
    <row r="12" spans="2:11" x14ac:dyDescent="0.25">
      <c r="B12" s="26" t="s">
        <v>52</v>
      </c>
      <c r="C12" s="12"/>
      <c r="D12" s="29" t="s">
        <v>53</v>
      </c>
      <c r="E12" s="9"/>
      <c r="F12" s="12" t="s">
        <v>41</v>
      </c>
      <c r="G12" s="16" t="s">
        <v>54</v>
      </c>
      <c r="H12" s="19">
        <v>16000</v>
      </c>
      <c r="I12" s="20">
        <f t="shared" si="0"/>
        <v>17600</v>
      </c>
      <c r="J12" s="51">
        <f>ROUNDUP(I12/1000,-1)</f>
        <v>20</v>
      </c>
      <c r="K12" s="51">
        <f t="shared" si="2"/>
        <v>24</v>
      </c>
    </row>
    <row r="13" spans="2:11" x14ac:dyDescent="0.25">
      <c r="B13" s="26" t="s">
        <v>55</v>
      </c>
      <c r="C13" s="12"/>
      <c r="D13" s="29" t="s">
        <v>56</v>
      </c>
      <c r="E13" s="9"/>
      <c r="F13" s="12" t="s">
        <v>41</v>
      </c>
      <c r="G13" s="16" t="s">
        <v>54</v>
      </c>
      <c r="H13" s="19">
        <v>16000</v>
      </c>
      <c r="I13" s="20">
        <f t="shared" si="0"/>
        <v>17600</v>
      </c>
      <c r="J13" s="51">
        <f t="shared" ref="J13:J44" si="3">ROUNDUP(I13/1000,-1)</f>
        <v>20</v>
      </c>
      <c r="K13" s="51">
        <f t="shared" si="2"/>
        <v>24</v>
      </c>
    </row>
    <row r="14" spans="2:11" x14ac:dyDescent="0.25">
      <c r="B14" s="26" t="s">
        <v>57</v>
      </c>
      <c r="C14" s="12"/>
      <c r="D14" s="29" t="s">
        <v>58</v>
      </c>
      <c r="E14" s="9"/>
      <c r="F14" s="12" t="s">
        <v>41</v>
      </c>
      <c r="G14" s="16" t="s">
        <v>59</v>
      </c>
      <c r="H14" s="19">
        <v>20806</v>
      </c>
      <c r="I14" s="20">
        <f t="shared" si="0"/>
        <v>22886.600000000002</v>
      </c>
      <c r="J14" s="51">
        <f t="shared" si="3"/>
        <v>30</v>
      </c>
      <c r="K14" s="51">
        <f t="shared" si="2"/>
        <v>36</v>
      </c>
    </row>
    <row r="15" spans="2:11" x14ac:dyDescent="0.25">
      <c r="B15" s="26" t="s">
        <v>60</v>
      </c>
      <c r="C15" s="12"/>
      <c r="D15" s="29" t="s">
        <v>61</v>
      </c>
      <c r="E15" s="9"/>
      <c r="F15" s="12" t="s">
        <v>41</v>
      </c>
      <c r="G15" s="16" t="s">
        <v>59</v>
      </c>
      <c r="H15" s="19">
        <v>20806</v>
      </c>
      <c r="I15" s="20">
        <f t="shared" si="0"/>
        <v>22886.600000000002</v>
      </c>
      <c r="J15" s="51">
        <f t="shared" si="3"/>
        <v>30</v>
      </c>
      <c r="K15" s="51">
        <f t="shared" si="2"/>
        <v>36</v>
      </c>
    </row>
    <row r="16" spans="2:11" x14ac:dyDescent="0.25">
      <c r="B16" s="26" t="s">
        <v>62</v>
      </c>
      <c r="C16" s="12"/>
      <c r="D16" s="29" t="s">
        <v>63</v>
      </c>
      <c r="E16" s="9"/>
      <c r="F16" s="12" t="s">
        <v>41</v>
      </c>
      <c r="G16" s="16" t="s">
        <v>59</v>
      </c>
      <c r="H16" s="19">
        <v>20806</v>
      </c>
      <c r="I16" s="20">
        <f t="shared" si="0"/>
        <v>22886.600000000002</v>
      </c>
      <c r="J16" s="51">
        <f t="shared" si="3"/>
        <v>30</v>
      </c>
      <c r="K16" s="51">
        <f t="shared" si="2"/>
        <v>36</v>
      </c>
    </row>
    <row r="17" spans="2:11" x14ac:dyDescent="0.25">
      <c r="B17" s="26" t="s">
        <v>64</v>
      </c>
      <c r="C17" s="12"/>
      <c r="D17" s="29" t="s">
        <v>65</v>
      </c>
      <c r="E17" s="9"/>
      <c r="F17" s="12" t="s">
        <v>41</v>
      </c>
      <c r="G17" s="16" t="s">
        <v>59</v>
      </c>
      <c r="H17" s="19">
        <v>20806</v>
      </c>
      <c r="I17" s="20">
        <f t="shared" si="0"/>
        <v>22886.600000000002</v>
      </c>
      <c r="J17" s="51">
        <f t="shared" si="3"/>
        <v>30</v>
      </c>
      <c r="K17" s="51">
        <f t="shared" si="2"/>
        <v>36</v>
      </c>
    </row>
    <row r="18" spans="2:11" x14ac:dyDescent="0.25">
      <c r="B18" s="26" t="s">
        <v>66</v>
      </c>
      <c r="C18" s="12"/>
      <c r="D18" s="29" t="s">
        <v>67</v>
      </c>
      <c r="E18" s="9"/>
      <c r="F18" s="12" t="s">
        <v>68</v>
      </c>
      <c r="G18" s="16" t="s">
        <v>69</v>
      </c>
      <c r="H18" s="19">
        <v>20806</v>
      </c>
      <c r="I18" s="20">
        <f t="shared" si="0"/>
        <v>22886.600000000002</v>
      </c>
      <c r="J18" s="51">
        <f t="shared" si="3"/>
        <v>30</v>
      </c>
      <c r="K18" s="51">
        <f t="shared" si="2"/>
        <v>36</v>
      </c>
    </row>
    <row r="19" spans="2:11" x14ac:dyDescent="0.25">
      <c r="B19" s="26" t="s">
        <v>70</v>
      </c>
      <c r="C19" s="12"/>
      <c r="D19" s="29" t="s">
        <v>71</v>
      </c>
      <c r="E19" s="9"/>
      <c r="F19" s="12" t="s">
        <v>68</v>
      </c>
      <c r="G19" s="16" t="s">
        <v>69</v>
      </c>
      <c r="H19" s="19">
        <v>20806</v>
      </c>
      <c r="I19" s="20">
        <f t="shared" si="0"/>
        <v>22886.600000000002</v>
      </c>
      <c r="J19" s="51">
        <f t="shared" si="3"/>
        <v>30</v>
      </c>
      <c r="K19" s="51">
        <f t="shared" si="2"/>
        <v>36</v>
      </c>
    </row>
    <row r="20" spans="2:11" x14ac:dyDescent="0.25">
      <c r="B20" s="26" t="s">
        <v>72</v>
      </c>
      <c r="C20" s="12"/>
      <c r="D20" s="29" t="s">
        <v>58</v>
      </c>
      <c r="E20" s="9"/>
      <c r="F20" s="12" t="s">
        <v>41</v>
      </c>
      <c r="G20" s="16" t="s">
        <v>59</v>
      </c>
      <c r="H20" s="19">
        <v>16183</v>
      </c>
      <c r="I20" s="20">
        <f t="shared" ref="I20:I24" si="4">H20*1.1</f>
        <v>17801.300000000003</v>
      </c>
      <c r="J20" s="51">
        <f t="shared" si="3"/>
        <v>20</v>
      </c>
      <c r="K20" s="51">
        <f t="shared" si="2"/>
        <v>24</v>
      </c>
    </row>
    <row r="21" spans="2:11" x14ac:dyDescent="0.25">
      <c r="B21" s="26" t="s">
        <v>73</v>
      </c>
      <c r="C21" s="12"/>
      <c r="D21" s="29" t="s">
        <v>61</v>
      </c>
      <c r="E21" s="9"/>
      <c r="F21" s="12" t="s">
        <v>41</v>
      </c>
      <c r="G21" s="16" t="s">
        <v>59</v>
      </c>
      <c r="H21" s="19">
        <v>16183</v>
      </c>
      <c r="I21" s="20">
        <f t="shared" si="4"/>
        <v>17801.300000000003</v>
      </c>
      <c r="J21" s="51">
        <f t="shared" si="3"/>
        <v>20</v>
      </c>
      <c r="K21" s="51">
        <f t="shared" si="2"/>
        <v>24</v>
      </c>
    </row>
    <row r="22" spans="2:11" x14ac:dyDescent="0.25">
      <c r="B22" s="26" t="s">
        <v>74</v>
      </c>
      <c r="C22" s="12"/>
      <c r="D22" s="29" t="s">
        <v>63</v>
      </c>
      <c r="E22" s="9"/>
      <c r="F22" s="12" t="s">
        <v>41</v>
      </c>
      <c r="G22" s="16" t="s">
        <v>59</v>
      </c>
      <c r="H22" s="19">
        <v>16183</v>
      </c>
      <c r="I22" s="20">
        <f t="shared" si="4"/>
        <v>17801.300000000003</v>
      </c>
      <c r="J22" s="51">
        <f t="shared" si="3"/>
        <v>20</v>
      </c>
      <c r="K22" s="51">
        <f t="shared" si="2"/>
        <v>24</v>
      </c>
    </row>
    <row r="23" spans="2:11" x14ac:dyDescent="0.25">
      <c r="B23" s="26" t="s">
        <v>75</v>
      </c>
      <c r="C23" s="12"/>
      <c r="D23" s="29" t="s">
        <v>65</v>
      </c>
      <c r="E23" s="9"/>
      <c r="F23" s="12" t="s">
        <v>41</v>
      </c>
      <c r="G23" s="16" t="s">
        <v>59</v>
      </c>
      <c r="H23" s="19">
        <v>16183</v>
      </c>
      <c r="I23" s="20">
        <f t="shared" si="4"/>
        <v>17801.300000000003</v>
      </c>
      <c r="J23" s="51">
        <f t="shared" si="3"/>
        <v>20</v>
      </c>
      <c r="K23" s="51">
        <f t="shared" si="2"/>
        <v>24</v>
      </c>
    </row>
    <row r="24" spans="2:11" x14ac:dyDescent="0.25">
      <c r="B24" s="26" t="s">
        <v>76</v>
      </c>
      <c r="C24" s="12"/>
      <c r="D24" s="29" t="s">
        <v>67</v>
      </c>
      <c r="E24" s="9"/>
      <c r="F24" s="12" t="s">
        <v>68</v>
      </c>
      <c r="G24" s="16" t="s">
        <v>69</v>
      </c>
      <c r="H24" s="19">
        <v>16183</v>
      </c>
      <c r="I24" s="20">
        <f t="shared" si="4"/>
        <v>17801.300000000003</v>
      </c>
      <c r="J24" s="51">
        <f t="shared" si="3"/>
        <v>20</v>
      </c>
      <c r="K24" s="51">
        <f t="shared" si="2"/>
        <v>24</v>
      </c>
    </row>
    <row r="25" spans="2:11" x14ac:dyDescent="0.25">
      <c r="B25" s="26" t="s">
        <v>77</v>
      </c>
      <c r="C25" s="12"/>
      <c r="D25" s="29" t="s">
        <v>71</v>
      </c>
      <c r="E25" s="9"/>
      <c r="F25" s="12" t="s">
        <v>68</v>
      </c>
      <c r="G25" s="16" t="s">
        <v>69</v>
      </c>
      <c r="H25" s="19">
        <v>16183</v>
      </c>
      <c r="I25" s="20">
        <f>H25*1.1</f>
        <v>17801.300000000003</v>
      </c>
      <c r="J25" s="51">
        <f t="shared" si="3"/>
        <v>20</v>
      </c>
      <c r="K25" s="51">
        <f t="shared" si="2"/>
        <v>24</v>
      </c>
    </row>
    <row r="26" spans="2:11" x14ac:dyDescent="0.25">
      <c r="B26" s="26" t="s">
        <v>78</v>
      </c>
      <c r="C26" s="12"/>
      <c r="D26" s="29" t="s">
        <v>40</v>
      </c>
      <c r="E26" s="9"/>
      <c r="F26" s="12" t="s">
        <v>41</v>
      </c>
      <c r="G26" s="16" t="s">
        <v>54</v>
      </c>
      <c r="H26" s="19">
        <v>16000</v>
      </c>
      <c r="I26" s="20">
        <f t="shared" ref="I26:I27" si="5">H26*1.1</f>
        <v>17600</v>
      </c>
      <c r="J26" s="51">
        <f t="shared" si="3"/>
        <v>20</v>
      </c>
      <c r="K26" s="51">
        <f t="shared" si="2"/>
        <v>24</v>
      </c>
    </row>
    <row r="27" spans="2:11" x14ac:dyDescent="0.25">
      <c r="B27" s="26" t="s">
        <v>79</v>
      </c>
      <c r="C27" s="12"/>
      <c r="D27" s="29" t="s">
        <v>80</v>
      </c>
      <c r="E27" s="9"/>
      <c r="F27" s="12" t="s">
        <v>41</v>
      </c>
      <c r="G27" s="16" t="s">
        <v>59</v>
      </c>
      <c r="H27" s="19">
        <v>20000</v>
      </c>
      <c r="I27" s="20">
        <f t="shared" si="5"/>
        <v>22000</v>
      </c>
      <c r="J27" s="51">
        <f t="shared" si="3"/>
        <v>30</v>
      </c>
      <c r="K27" s="51">
        <f t="shared" si="2"/>
        <v>36</v>
      </c>
    </row>
    <row r="28" spans="2:11" x14ac:dyDescent="0.25">
      <c r="B28" s="26" t="s">
        <v>81</v>
      </c>
      <c r="C28" s="12"/>
      <c r="D28" s="29" t="s">
        <v>82</v>
      </c>
      <c r="E28" s="9"/>
      <c r="F28" s="12" t="s">
        <v>41</v>
      </c>
      <c r="G28" s="16" t="s">
        <v>59</v>
      </c>
      <c r="H28" s="19">
        <v>20000</v>
      </c>
      <c r="I28" s="20">
        <f>H28*1.1</f>
        <v>22000</v>
      </c>
      <c r="J28" s="51">
        <f>ROUNDUP(I28/1000,-1)</f>
        <v>30</v>
      </c>
      <c r="K28" s="51">
        <f t="shared" si="2"/>
        <v>36</v>
      </c>
    </row>
    <row r="29" spans="2:11" x14ac:dyDescent="0.25">
      <c r="B29" s="26" t="s">
        <v>81</v>
      </c>
      <c r="C29" s="12"/>
      <c r="D29" s="29" t="s">
        <v>83</v>
      </c>
      <c r="E29" s="9"/>
      <c r="F29" s="12" t="s">
        <v>41</v>
      </c>
      <c r="G29" s="16" t="s">
        <v>59</v>
      </c>
      <c r="H29" s="19">
        <v>20000</v>
      </c>
      <c r="I29" s="20">
        <f>H29*1.1</f>
        <v>22000</v>
      </c>
      <c r="J29" s="51">
        <f>ROUNDUP(I29/1000,-1)</f>
        <v>30</v>
      </c>
      <c r="K29" s="51">
        <f t="shared" si="2"/>
        <v>36</v>
      </c>
    </row>
    <row r="30" spans="2:11" x14ac:dyDescent="0.25">
      <c r="B30" s="26"/>
      <c r="C30" s="12"/>
      <c r="D30" s="29"/>
      <c r="E30" s="9"/>
      <c r="F30" s="12"/>
      <c r="G30" s="16"/>
      <c r="H30" s="19"/>
      <c r="I30" s="20"/>
      <c r="J30" s="31"/>
      <c r="K30" s="51"/>
    </row>
    <row r="31" spans="2:11" x14ac:dyDescent="0.25">
      <c r="B31" s="26" t="s">
        <v>84</v>
      </c>
      <c r="C31" s="12"/>
      <c r="D31" s="29" t="s">
        <v>85</v>
      </c>
      <c r="E31" s="9"/>
      <c r="F31" s="12" t="s">
        <v>36</v>
      </c>
      <c r="G31" s="16" t="s">
        <v>86</v>
      </c>
      <c r="H31" s="19"/>
      <c r="I31" s="20"/>
      <c r="J31" s="51" t="s">
        <v>38</v>
      </c>
      <c r="K31" s="51"/>
    </row>
    <row r="32" spans="2:11" x14ac:dyDescent="0.25">
      <c r="B32" s="28" t="s">
        <v>87</v>
      </c>
      <c r="C32" s="14"/>
      <c r="D32" s="32" t="s">
        <v>40</v>
      </c>
      <c r="E32" s="10"/>
      <c r="F32" s="14" t="s">
        <v>88</v>
      </c>
      <c r="G32" s="8" t="s">
        <v>86</v>
      </c>
      <c r="H32" s="18">
        <v>5000</v>
      </c>
      <c r="I32" s="17">
        <f t="shared" ref="I32:I44" si="6">H32*1.1</f>
        <v>5500</v>
      </c>
      <c r="J32" s="52">
        <f t="shared" si="3"/>
        <v>10</v>
      </c>
      <c r="K32" s="51">
        <f t="shared" si="2"/>
        <v>12</v>
      </c>
    </row>
    <row r="33" spans="2:11" x14ac:dyDescent="0.25">
      <c r="B33" s="28" t="s">
        <v>89</v>
      </c>
      <c r="C33" s="14" t="s">
        <v>90</v>
      </c>
      <c r="D33" s="32" t="s">
        <v>91</v>
      </c>
      <c r="E33" s="10"/>
      <c r="F33" s="14" t="s">
        <v>86</v>
      </c>
      <c r="G33" s="8" t="s">
        <v>92</v>
      </c>
      <c r="H33" s="18">
        <v>26800</v>
      </c>
      <c r="I33" s="17">
        <f>H33*1.1</f>
        <v>29480.000000000004</v>
      </c>
      <c r="J33" s="52">
        <f t="shared" si="3"/>
        <v>30</v>
      </c>
      <c r="K33" s="51">
        <f t="shared" si="2"/>
        <v>36</v>
      </c>
    </row>
    <row r="34" spans="2:11" x14ac:dyDescent="0.25">
      <c r="B34" s="28" t="s">
        <v>93</v>
      </c>
      <c r="C34" s="14" t="s">
        <v>90</v>
      </c>
      <c r="D34" s="32" t="s">
        <v>91</v>
      </c>
      <c r="E34" s="10"/>
      <c r="F34" s="14" t="s">
        <v>86</v>
      </c>
      <c r="G34" s="8" t="s">
        <v>94</v>
      </c>
      <c r="H34" s="18">
        <v>26800</v>
      </c>
      <c r="I34" s="17">
        <f t="shared" si="6"/>
        <v>29480.000000000004</v>
      </c>
      <c r="J34" s="52">
        <f t="shared" si="3"/>
        <v>30</v>
      </c>
      <c r="K34" s="51">
        <f t="shared" si="2"/>
        <v>36</v>
      </c>
    </row>
    <row r="35" spans="2:11" x14ac:dyDescent="0.25">
      <c r="B35" s="28" t="s">
        <v>95</v>
      </c>
      <c r="C35" s="14" t="s">
        <v>90</v>
      </c>
      <c r="D35" s="32" t="s">
        <v>91</v>
      </c>
      <c r="E35" s="10"/>
      <c r="F35" s="14" t="s">
        <v>86</v>
      </c>
      <c r="G35" s="8" t="s">
        <v>96</v>
      </c>
      <c r="H35" s="18">
        <v>26800</v>
      </c>
      <c r="I35" s="17">
        <f t="shared" si="6"/>
        <v>29480.000000000004</v>
      </c>
      <c r="J35" s="52">
        <f t="shared" si="3"/>
        <v>30</v>
      </c>
      <c r="K35" s="51">
        <f t="shared" si="2"/>
        <v>36</v>
      </c>
    </row>
    <row r="36" spans="2:11" x14ac:dyDescent="0.25">
      <c r="B36" s="28" t="s">
        <v>97</v>
      </c>
      <c r="C36" s="14" t="s">
        <v>98</v>
      </c>
      <c r="D36" s="32" t="s">
        <v>99</v>
      </c>
      <c r="E36" s="10"/>
      <c r="F36" s="14" t="s">
        <v>86</v>
      </c>
      <c r="G36" s="8" t="s">
        <v>92</v>
      </c>
      <c r="H36" s="18">
        <v>26800</v>
      </c>
      <c r="I36" s="17">
        <f t="shared" si="6"/>
        <v>29480.000000000004</v>
      </c>
      <c r="J36" s="52">
        <f t="shared" si="3"/>
        <v>30</v>
      </c>
      <c r="K36" s="51">
        <f t="shared" si="2"/>
        <v>36</v>
      </c>
    </row>
    <row r="37" spans="2:11" x14ac:dyDescent="0.25">
      <c r="B37" s="28" t="s">
        <v>100</v>
      </c>
      <c r="C37" s="14" t="s">
        <v>98</v>
      </c>
      <c r="D37" s="32" t="s">
        <v>99</v>
      </c>
      <c r="E37" s="10"/>
      <c r="F37" s="14" t="s">
        <v>86</v>
      </c>
      <c r="G37" s="8" t="s">
        <v>94</v>
      </c>
      <c r="H37" s="18">
        <v>26800</v>
      </c>
      <c r="I37" s="17">
        <f t="shared" si="6"/>
        <v>29480.000000000004</v>
      </c>
      <c r="J37" s="52">
        <f t="shared" si="3"/>
        <v>30</v>
      </c>
      <c r="K37" s="51">
        <f t="shared" si="2"/>
        <v>36</v>
      </c>
    </row>
    <row r="38" spans="2:11" x14ac:dyDescent="0.25">
      <c r="B38" s="28" t="s">
        <v>101</v>
      </c>
      <c r="C38" s="14" t="s">
        <v>98</v>
      </c>
      <c r="D38" s="32" t="s">
        <v>99</v>
      </c>
      <c r="E38" s="10"/>
      <c r="F38" s="14" t="s">
        <v>86</v>
      </c>
      <c r="G38" s="8" t="s">
        <v>96</v>
      </c>
      <c r="H38" s="18">
        <v>26800</v>
      </c>
      <c r="I38" s="17">
        <f t="shared" si="6"/>
        <v>29480.000000000004</v>
      </c>
      <c r="J38" s="52">
        <f t="shared" si="3"/>
        <v>30</v>
      </c>
      <c r="K38" s="51">
        <f t="shared" si="2"/>
        <v>36</v>
      </c>
    </row>
    <row r="39" spans="2:11" x14ac:dyDescent="0.25">
      <c r="B39" s="28" t="s">
        <v>102</v>
      </c>
      <c r="C39" s="14" t="s">
        <v>103</v>
      </c>
      <c r="D39" s="32" t="s">
        <v>104</v>
      </c>
      <c r="E39" s="10"/>
      <c r="F39" s="14" t="s">
        <v>86</v>
      </c>
      <c r="G39" s="8" t="s">
        <v>92</v>
      </c>
      <c r="H39" s="18">
        <v>26800</v>
      </c>
      <c r="I39" s="17">
        <f t="shared" si="6"/>
        <v>29480.000000000004</v>
      </c>
      <c r="J39" s="52">
        <f t="shared" si="3"/>
        <v>30</v>
      </c>
      <c r="K39" s="51">
        <f t="shared" si="2"/>
        <v>36</v>
      </c>
    </row>
    <row r="40" spans="2:11" x14ac:dyDescent="0.25">
      <c r="B40" s="28" t="s">
        <v>105</v>
      </c>
      <c r="C40" s="14" t="s">
        <v>103</v>
      </c>
      <c r="D40" s="32" t="s">
        <v>104</v>
      </c>
      <c r="E40" s="10"/>
      <c r="F40" s="14" t="s">
        <v>86</v>
      </c>
      <c r="G40" s="8" t="s">
        <v>92</v>
      </c>
      <c r="H40" s="18">
        <v>26800</v>
      </c>
      <c r="I40" s="17">
        <f t="shared" si="6"/>
        <v>29480.000000000004</v>
      </c>
      <c r="J40" s="52">
        <f t="shared" si="3"/>
        <v>30</v>
      </c>
      <c r="K40" s="51">
        <f t="shared" si="2"/>
        <v>36</v>
      </c>
    </row>
    <row r="41" spans="2:11" x14ac:dyDescent="0.25">
      <c r="B41" s="28" t="s">
        <v>106</v>
      </c>
      <c r="C41" s="14" t="s">
        <v>103</v>
      </c>
      <c r="D41" s="32" t="s">
        <v>104</v>
      </c>
      <c r="E41" s="10"/>
      <c r="F41" s="14" t="s">
        <v>86</v>
      </c>
      <c r="G41" s="8" t="s">
        <v>94</v>
      </c>
      <c r="H41" s="18">
        <v>26800</v>
      </c>
      <c r="I41" s="17">
        <f t="shared" si="6"/>
        <v>29480.000000000004</v>
      </c>
      <c r="J41" s="52">
        <f t="shared" si="3"/>
        <v>30</v>
      </c>
      <c r="K41" s="51">
        <f t="shared" si="2"/>
        <v>36</v>
      </c>
    </row>
    <row r="42" spans="2:11" x14ac:dyDescent="0.25">
      <c r="B42" s="28" t="s">
        <v>107</v>
      </c>
      <c r="C42" s="14" t="s">
        <v>103</v>
      </c>
      <c r="D42" s="32" t="s">
        <v>104</v>
      </c>
      <c r="E42" s="10"/>
      <c r="F42" s="14" t="s">
        <v>86</v>
      </c>
      <c r="G42" s="8" t="s">
        <v>94</v>
      </c>
      <c r="H42" s="18">
        <v>26800</v>
      </c>
      <c r="I42" s="17">
        <f t="shared" si="6"/>
        <v>29480.000000000004</v>
      </c>
      <c r="J42" s="52">
        <f t="shared" si="3"/>
        <v>30</v>
      </c>
      <c r="K42" s="51">
        <f t="shared" si="2"/>
        <v>36</v>
      </c>
    </row>
    <row r="43" spans="2:11" x14ac:dyDescent="0.25">
      <c r="B43" s="28" t="s">
        <v>108</v>
      </c>
      <c r="C43" s="14" t="s">
        <v>103</v>
      </c>
      <c r="D43" s="32" t="s">
        <v>104</v>
      </c>
      <c r="E43" s="10"/>
      <c r="F43" s="14" t="s">
        <v>86</v>
      </c>
      <c r="G43" s="8" t="s">
        <v>96</v>
      </c>
      <c r="H43" s="18">
        <v>26800</v>
      </c>
      <c r="I43" s="17">
        <f t="shared" si="6"/>
        <v>29480.000000000004</v>
      </c>
      <c r="J43" s="52">
        <f t="shared" si="3"/>
        <v>30</v>
      </c>
      <c r="K43" s="51">
        <f t="shared" si="2"/>
        <v>36</v>
      </c>
    </row>
    <row r="44" spans="2:11" x14ac:dyDescent="0.25">
      <c r="B44" s="28" t="s">
        <v>109</v>
      </c>
      <c r="C44" s="14" t="s">
        <v>103</v>
      </c>
      <c r="D44" s="32" t="s">
        <v>104</v>
      </c>
      <c r="E44" s="10"/>
      <c r="F44" s="14" t="s">
        <v>86</v>
      </c>
      <c r="G44" s="8" t="s">
        <v>96</v>
      </c>
      <c r="H44" s="18">
        <v>26800</v>
      </c>
      <c r="I44" s="17">
        <f t="shared" si="6"/>
        <v>29480.000000000004</v>
      </c>
      <c r="J44" s="52">
        <f t="shared" si="3"/>
        <v>30</v>
      </c>
      <c r="K44" s="51">
        <f t="shared" si="2"/>
        <v>36</v>
      </c>
    </row>
    <row r="45" spans="2:11" ht="15.75" thickBot="1" x14ac:dyDescent="0.3">
      <c r="B45" s="41"/>
      <c r="C45" s="42"/>
      <c r="D45" s="43"/>
      <c r="E45" s="44"/>
      <c r="F45" s="42"/>
      <c r="G45" s="45"/>
      <c r="H45" s="46"/>
      <c r="I45" s="47"/>
      <c r="J45" s="48"/>
      <c r="K45" s="51"/>
    </row>
  </sheetData>
  <mergeCells count="8">
    <mergeCell ref="K2:K3"/>
    <mergeCell ref="J2:J3"/>
    <mergeCell ref="I2:I3"/>
    <mergeCell ref="B2:B3"/>
    <mergeCell ref="C2:E2"/>
    <mergeCell ref="F2:F3"/>
    <mergeCell ref="G2:G3"/>
    <mergeCell ref="H2:H3"/>
  </mergeCells>
  <phoneticPr fontId="10" type="noConversion"/>
  <printOptions horizontalCentered="1"/>
  <pageMargins left="0.70866141732283472" right="0.70866141732283472" top="0.74803149606299213" bottom="0.74803149606299213" header="0.31496062992125984" footer="0.31496062992125984"/>
  <pageSetup paperSize="9" scale="73" orientation="landscape" r:id="rId1"/>
  <headerFooter>
    <oddHeader>&amp;L&amp;G&amp;C&amp;"Verdana,Normal"&amp;10Dynaprime Left / Right &amp; Launder Preheating
Caster 1&amp;R&amp;"Verdana,Normal"&amp;10Page &amp;P / &amp;N
&amp;D</oddHeader>
    <oddFooter>&amp;L&amp;G&amp;C&amp;"Verdana,Normal"&amp;10Cable List&amp;R&amp;"Verdana,Normal"&amp;10&amp;A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BF526-D033-4363-9EBB-F42C1C8D0189}">
  <sheetPr>
    <pageSetUpPr fitToPage="1"/>
  </sheetPr>
  <dimension ref="A1:V45"/>
  <sheetViews>
    <sheetView zoomScale="85" zoomScaleNormal="85" zoomScaleSheetLayoutView="55" zoomScalePageLayoutView="85" workbookViewId="0">
      <selection activeCell="P21" sqref="P21"/>
    </sheetView>
  </sheetViews>
  <sheetFormatPr defaultColWidth="8.7109375" defaultRowHeight="15" x14ac:dyDescent="0.25"/>
  <cols>
    <col min="1" max="1" width="2.5703125" style="1" customWidth="1"/>
    <col min="2" max="2" width="24" style="27" bestFit="1" customWidth="1"/>
    <col min="3" max="3" width="16.5703125" style="13" hidden="1" customWidth="1"/>
    <col min="4" max="4" width="20.140625" style="11" bestFit="1" customWidth="1"/>
    <col min="5" max="5" width="19.5703125" style="11" hidden="1" customWidth="1"/>
    <col min="6" max="6" width="31.140625" style="13" bestFit="1" customWidth="1"/>
    <col min="7" max="7" width="34.42578125" style="15" bestFit="1" customWidth="1"/>
    <col min="8" max="8" width="22.140625" style="1" hidden="1" customWidth="1"/>
    <col min="9" max="9" width="17.42578125" style="1" hidden="1" customWidth="1"/>
    <col min="10" max="10" width="45.5703125" style="30" bestFit="1" customWidth="1"/>
    <col min="11" max="11" width="18.28515625" style="1" customWidth="1"/>
    <col min="12" max="22" width="8.7109375" style="1"/>
  </cols>
  <sheetData>
    <row r="1" spans="2:11" ht="15.75" thickBot="1" x14ac:dyDescent="0.3">
      <c r="C1" s="53"/>
      <c r="D1" s="54"/>
      <c r="E1" s="54"/>
      <c r="F1" s="53"/>
      <c r="G1" s="55"/>
      <c r="H1" s="56"/>
      <c r="I1" s="56"/>
      <c r="J1" s="57"/>
      <c r="K1" s="56"/>
    </row>
    <row r="2" spans="2:11" ht="15.75" x14ac:dyDescent="0.25">
      <c r="B2" s="125" t="s">
        <v>23</v>
      </c>
      <c r="C2" s="127" t="s">
        <v>24</v>
      </c>
      <c r="D2" s="128"/>
      <c r="E2" s="129"/>
      <c r="F2" s="130" t="s">
        <v>25</v>
      </c>
      <c r="G2" s="132" t="s">
        <v>26</v>
      </c>
      <c r="H2" s="134" t="s">
        <v>27</v>
      </c>
      <c r="I2" s="123" t="s">
        <v>28</v>
      </c>
      <c r="J2" s="121" t="s">
        <v>29</v>
      </c>
      <c r="K2" s="119" t="s">
        <v>30</v>
      </c>
    </row>
    <row r="3" spans="2:11" ht="15.75" thickBot="1" x14ac:dyDescent="0.3">
      <c r="B3" s="126"/>
      <c r="C3" s="58" t="s">
        <v>31</v>
      </c>
      <c r="D3" s="59" t="s">
        <v>32</v>
      </c>
      <c r="E3" s="60" t="s">
        <v>33</v>
      </c>
      <c r="F3" s="131"/>
      <c r="G3" s="133"/>
      <c r="H3" s="135"/>
      <c r="I3" s="124"/>
      <c r="J3" s="122"/>
      <c r="K3" s="120"/>
    </row>
    <row r="4" spans="2:11" x14ac:dyDescent="0.25">
      <c r="B4" s="33"/>
      <c r="C4" s="34"/>
      <c r="D4" s="35"/>
      <c r="E4" s="36"/>
      <c r="F4" s="34"/>
      <c r="G4" s="37"/>
      <c r="H4" s="38"/>
      <c r="I4" s="39"/>
      <c r="J4" s="40"/>
      <c r="K4" s="50"/>
    </row>
    <row r="5" spans="2:11" x14ac:dyDescent="0.25">
      <c r="B5" s="26" t="s">
        <v>110</v>
      </c>
      <c r="C5" s="12"/>
      <c r="D5" s="29" t="s">
        <v>35</v>
      </c>
      <c r="E5" s="9"/>
      <c r="F5" s="12" t="s">
        <v>36</v>
      </c>
      <c r="G5" s="16" t="s">
        <v>37</v>
      </c>
      <c r="H5" s="19"/>
      <c r="I5" s="20"/>
      <c r="J5" s="51" t="s">
        <v>38</v>
      </c>
      <c r="K5" s="51"/>
    </row>
    <row r="6" spans="2:11" x14ac:dyDescent="0.25">
      <c r="B6" s="26" t="s">
        <v>111</v>
      </c>
      <c r="C6" s="12"/>
      <c r="D6" s="29" t="s">
        <v>40</v>
      </c>
      <c r="E6" s="9"/>
      <c r="F6" s="12" t="s">
        <v>36</v>
      </c>
      <c r="G6" s="16" t="s">
        <v>43</v>
      </c>
      <c r="H6" s="19"/>
      <c r="I6" s="20"/>
      <c r="J6" s="51" t="s">
        <v>38</v>
      </c>
      <c r="K6" s="51"/>
    </row>
    <row r="7" spans="2:11" x14ac:dyDescent="0.25">
      <c r="B7" s="26" t="s">
        <v>112</v>
      </c>
      <c r="C7" s="12"/>
      <c r="D7" s="29" t="s">
        <v>35</v>
      </c>
      <c r="E7" s="9"/>
      <c r="F7" s="12" t="s">
        <v>37</v>
      </c>
      <c r="G7" s="16" t="s">
        <v>43</v>
      </c>
      <c r="H7" s="19">
        <v>5000</v>
      </c>
      <c r="I7" s="20">
        <f t="shared" ref="I7:I11" si="0">H7*1.1</f>
        <v>5500</v>
      </c>
      <c r="J7" s="51">
        <f t="shared" ref="J7:J11" si="1">ROUNDUP(I7/1000,-1)</f>
        <v>10</v>
      </c>
      <c r="K7" s="51">
        <f>J7*1.2</f>
        <v>12</v>
      </c>
    </row>
    <row r="8" spans="2:11" x14ac:dyDescent="0.25">
      <c r="B8" s="26" t="s">
        <v>113</v>
      </c>
      <c r="C8" s="12"/>
      <c r="D8" s="29" t="s">
        <v>45</v>
      </c>
      <c r="E8" s="9"/>
      <c r="F8" s="12" t="s">
        <v>41</v>
      </c>
      <c r="G8" s="16" t="s">
        <v>46</v>
      </c>
      <c r="H8" s="19">
        <v>5000</v>
      </c>
      <c r="I8" s="20">
        <f t="shared" si="0"/>
        <v>5500</v>
      </c>
      <c r="J8" s="51">
        <f t="shared" si="1"/>
        <v>10</v>
      </c>
      <c r="K8" s="51">
        <f t="shared" ref="K8:K44" si="2">J8*1.2</f>
        <v>12</v>
      </c>
    </row>
    <row r="9" spans="2:11" x14ac:dyDescent="0.25">
      <c r="B9" s="26" t="s">
        <v>114</v>
      </c>
      <c r="C9" s="12"/>
      <c r="D9" s="29" t="s">
        <v>48</v>
      </c>
      <c r="E9" s="9"/>
      <c r="F9" s="12" t="s">
        <v>46</v>
      </c>
      <c r="G9" s="16" t="s">
        <v>41</v>
      </c>
      <c r="H9" s="19">
        <v>5000</v>
      </c>
      <c r="I9" s="20">
        <f t="shared" si="0"/>
        <v>5500</v>
      </c>
      <c r="J9" s="51">
        <f t="shared" si="1"/>
        <v>10</v>
      </c>
      <c r="K9" s="51">
        <f t="shared" si="2"/>
        <v>12</v>
      </c>
    </row>
    <row r="10" spans="2:11" x14ac:dyDescent="0.25">
      <c r="B10" s="26" t="s">
        <v>115</v>
      </c>
      <c r="C10" s="12"/>
      <c r="D10" s="29" t="s">
        <v>45</v>
      </c>
      <c r="E10" s="9"/>
      <c r="F10" s="12" t="s">
        <v>41</v>
      </c>
      <c r="G10" s="16" t="s">
        <v>50</v>
      </c>
      <c r="H10" s="19">
        <v>5000</v>
      </c>
      <c r="I10" s="20">
        <f t="shared" si="0"/>
        <v>5500</v>
      </c>
      <c r="J10" s="51">
        <f t="shared" si="1"/>
        <v>10</v>
      </c>
      <c r="K10" s="51">
        <f t="shared" si="2"/>
        <v>12</v>
      </c>
    </row>
    <row r="11" spans="2:11" x14ac:dyDescent="0.25">
      <c r="B11" s="26" t="s">
        <v>116</v>
      </c>
      <c r="C11" s="12"/>
      <c r="D11" s="29" t="s">
        <v>45</v>
      </c>
      <c r="E11" s="9"/>
      <c r="F11" s="12" t="s">
        <v>50</v>
      </c>
      <c r="G11" s="16" t="s">
        <v>41</v>
      </c>
      <c r="H11" s="19">
        <v>5000</v>
      </c>
      <c r="I11" s="20">
        <f t="shared" si="0"/>
        <v>5500</v>
      </c>
      <c r="J11" s="51">
        <f t="shared" si="1"/>
        <v>10</v>
      </c>
      <c r="K11" s="51">
        <f t="shared" si="2"/>
        <v>12</v>
      </c>
    </row>
    <row r="12" spans="2:11" x14ac:dyDescent="0.25">
      <c r="B12" s="26" t="s">
        <v>117</v>
      </c>
      <c r="C12" s="12"/>
      <c r="D12" s="29" t="s">
        <v>53</v>
      </c>
      <c r="E12" s="9"/>
      <c r="F12" s="12" t="s">
        <v>41</v>
      </c>
      <c r="G12" s="16" t="s">
        <v>54</v>
      </c>
      <c r="H12" s="19">
        <v>15000</v>
      </c>
      <c r="I12" s="20">
        <f t="shared" ref="I12:I27" si="3">H12*1.1</f>
        <v>16500</v>
      </c>
      <c r="J12" s="51">
        <f>ROUNDUP(I12/1000,-1)</f>
        <v>20</v>
      </c>
      <c r="K12" s="51">
        <f t="shared" si="2"/>
        <v>24</v>
      </c>
    </row>
    <row r="13" spans="2:11" x14ac:dyDescent="0.25">
      <c r="B13" s="26" t="s">
        <v>118</v>
      </c>
      <c r="C13" s="12"/>
      <c r="D13" s="29" t="s">
        <v>56</v>
      </c>
      <c r="E13" s="9"/>
      <c r="F13" s="12" t="s">
        <v>41</v>
      </c>
      <c r="G13" s="16" t="s">
        <v>54</v>
      </c>
      <c r="H13" s="19">
        <v>15000</v>
      </c>
      <c r="I13" s="20">
        <f t="shared" si="3"/>
        <v>16500</v>
      </c>
      <c r="J13" s="51">
        <f t="shared" ref="J13:J44" si="4">ROUNDUP(I13/1000,-1)</f>
        <v>20</v>
      </c>
      <c r="K13" s="51">
        <f t="shared" si="2"/>
        <v>24</v>
      </c>
    </row>
    <row r="14" spans="2:11" x14ac:dyDescent="0.25">
      <c r="B14" s="26" t="s">
        <v>119</v>
      </c>
      <c r="C14" s="12"/>
      <c r="D14" s="29" t="s">
        <v>58</v>
      </c>
      <c r="E14" s="9"/>
      <c r="F14" s="12" t="s">
        <v>41</v>
      </c>
      <c r="G14" s="16" t="s">
        <v>59</v>
      </c>
      <c r="H14" s="19">
        <v>21970</v>
      </c>
      <c r="I14" s="20">
        <f t="shared" si="3"/>
        <v>24167.000000000004</v>
      </c>
      <c r="J14" s="51">
        <f t="shared" si="4"/>
        <v>30</v>
      </c>
      <c r="K14" s="51">
        <f t="shared" si="2"/>
        <v>36</v>
      </c>
    </row>
    <row r="15" spans="2:11" x14ac:dyDescent="0.25">
      <c r="B15" s="26" t="s">
        <v>120</v>
      </c>
      <c r="C15" s="12"/>
      <c r="D15" s="29" t="s">
        <v>61</v>
      </c>
      <c r="E15" s="9"/>
      <c r="F15" s="12" t="s">
        <v>41</v>
      </c>
      <c r="G15" s="16" t="s">
        <v>59</v>
      </c>
      <c r="H15" s="19">
        <v>21970</v>
      </c>
      <c r="I15" s="20">
        <f t="shared" si="3"/>
        <v>24167.000000000004</v>
      </c>
      <c r="J15" s="51">
        <f t="shared" si="4"/>
        <v>30</v>
      </c>
      <c r="K15" s="51">
        <f t="shared" si="2"/>
        <v>36</v>
      </c>
    </row>
    <row r="16" spans="2:11" x14ac:dyDescent="0.25">
      <c r="B16" s="26" t="s">
        <v>121</v>
      </c>
      <c r="C16" s="12"/>
      <c r="D16" s="29" t="s">
        <v>63</v>
      </c>
      <c r="E16" s="9"/>
      <c r="F16" s="12" t="s">
        <v>41</v>
      </c>
      <c r="G16" s="16" t="s">
        <v>59</v>
      </c>
      <c r="H16" s="19">
        <v>21970</v>
      </c>
      <c r="I16" s="20">
        <f t="shared" si="3"/>
        <v>24167.000000000004</v>
      </c>
      <c r="J16" s="51">
        <f t="shared" si="4"/>
        <v>30</v>
      </c>
      <c r="K16" s="51">
        <f t="shared" si="2"/>
        <v>36</v>
      </c>
    </row>
    <row r="17" spans="2:11" x14ac:dyDescent="0.25">
      <c r="B17" s="26" t="s">
        <v>122</v>
      </c>
      <c r="C17" s="12"/>
      <c r="D17" s="29" t="s">
        <v>65</v>
      </c>
      <c r="E17" s="9"/>
      <c r="F17" s="12" t="s">
        <v>41</v>
      </c>
      <c r="G17" s="16" t="s">
        <v>59</v>
      </c>
      <c r="H17" s="19">
        <v>21970</v>
      </c>
      <c r="I17" s="20">
        <f t="shared" si="3"/>
        <v>24167.000000000004</v>
      </c>
      <c r="J17" s="51">
        <f t="shared" si="4"/>
        <v>30</v>
      </c>
      <c r="K17" s="51">
        <f t="shared" si="2"/>
        <v>36</v>
      </c>
    </row>
    <row r="18" spans="2:11" x14ac:dyDescent="0.25">
      <c r="B18" s="26" t="s">
        <v>123</v>
      </c>
      <c r="C18" s="12"/>
      <c r="D18" s="29" t="s">
        <v>67</v>
      </c>
      <c r="E18" s="9"/>
      <c r="F18" s="12" t="s">
        <v>68</v>
      </c>
      <c r="G18" s="16" t="s">
        <v>69</v>
      </c>
      <c r="H18" s="19">
        <v>21970</v>
      </c>
      <c r="I18" s="20">
        <f t="shared" si="3"/>
        <v>24167.000000000004</v>
      </c>
      <c r="J18" s="51">
        <f t="shared" si="4"/>
        <v>30</v>
      </c>
      <c r="K18" s="51">
        <f t="shared" si="2"/>
        <v>36</v>
      </c>
    </row>
    <row r="19" spans="2:11" x14ac:dyDescent="0.25">
      <c r="B19" s="26" t="s">
        <v>124</v>
      </c>
      <c r="C19" s="12"/>
      <c r="D19" s="29" t="s">
        <v>71</v>
      </c>
      <c r="E19" s="9"/>
      <c r="F19" s="12" t="s">
        <v>68</v>
      </c>
      <c r="G19" s="16" t="s">
        <v>69</v>
      </c>
      <c r="H19" s="19">
        <v>21970</v>
      </c>
      <c r="I19" s="20">
        <f t="shared" si="3"/>
        <v>24167.000000000004</v>
      </c>
      <c r="J19" s="51">
        <f t="shared" si="4"/>
        <v>30</v>
      </c>
      <c r="K19" s="51">
        <f t="shared" si="2"/>
        <v>36</v>
      </c>
    </row>
    <row r="20" spans="2:11" x14ac:dyDescent="0.25">
      <c r="B20" s="26" t="s">
        <v>125</v>
      </c>
      <c r="C20" s="12"/>
      <c r="D20" s="29" t="s">
        <v>58</v>
      </c>
      <c r="E20" s="9"/>
      <c r="F20" s="12" t="s">
        <v>41</v>
      </c>
      <c r="G20" s="16" t="s">
        <v>59</v>
      </c>
      <c r="H20" s="19">
        <v>19070</v>
      </c>
      <c r="I20" s="20">
        <f t="shared" si="3"/>
        <v>20977</v>
      </c>
      <c r="J20" s="51">
        <f t="shared" si="4"/>
        <v>30</v>
      </c>
      <c r="K20" s="51">
        <f t="shared" si="2"/>
        <v>36</v>
      </c>
    </row>
    <row r="21" spans="2:11" x14ac:dyDescent="0.25">
      <c r="B21" s="26" t="s">
        <v>126</v>
      </c>
      <c r="C21" s="12"/>
      <c r="D21" s="29" t="s">
        <v>61</v>
      </c>
      <c r="E21" s="9"/>
      <c r="F21" s="12" t="s">
        <v>41</v>
      </c>
      <c r="G21" s="16" t="s">
        <v>59</v>
      </c>
      <c r="H21" s="19">
        <v>19070</v>
      </c>
      <c r="I21" s="20">
        <f t="shared" si="3"/>
        <v>20977</v>
      </c>
      <c r="J21" s="51">
        <f t="shared" si="4"/>
        <v>30</v>
      </c>
      <c r="K21" s="51">
        <f t="shared" si="2"/>
        <v>36</v>
      </c>
    </row>
    <row r="22" spans="2:11" x14ac:dyDescent="0.25">
      <c r="B22" s="26" t="s">
        <v>127</v>
      </c>
      <c r="C22" s="12"/>
      <c r="D22" s="29" t="s">
        <v>63</v>
      </c>
      <c r="E22" s="9"/>
      <c r="F22" s="12" t="s">
        <v>41</v>
      </c>
      <c r="G22" s="16" t="s">
        <v>59</v>
      </c>
      <c r="H22" s="19">
        <v>19070</v>
      </c>
      <c r="I22" s="20">
        <f t="shared" si="3"/>
        <v>20977</v>
      </c>
      <c r="J22" s="51">
        <f t="shared" si="4"/>
        <v>30</v>
      </c>
      <c r="K22" s="51">
        <f t="shared" si="2"/>
        <v>36</v>
      </c>
    </row>
    <row r="23" spans="2:11" x14ac:dyDescent="0.25">
      <c r="B23" s="26" t="s">
        <v>128</v>
      </c>
      <c r="C23" s="12"/>
      <c r="D23" s="29" t="s">
        <v>65</v>
      </c>
      <c r="E23" s="9"/>
      <c r="F23" s="12" t="s">
        <v>41</v>
      </c>
      <c r="G23" s="16" t="s">
        <v>59</v>
      </c>
      <c r="H23" s="19">
        <v>19070</v>
      </c>
      <c r="I23" s="20">
        <f t="shared" si="3"/>
        <v>20977</v>
      </c>
      <c r="J23" s="51">
        <f t="shared" si="4"/>
        <v>30</v>
      </c>
      <c r="K23" s="51">
        <f t="shared" si="2"/>
        <v>36</v>
      </c>
    </row>
    <row r="24" spans="2:11" x14ac:dyDescent="0.25">
      <c r="B24" s="26" t="s">
        <v>129</v>
      </c>
      <c r="C24" s="12"/>
      <c r="D24" s="29" t="s">
        <v>67</v>
      </c>
      <c r="E24" s="9"/>
      <c r="F24" s="12" t="s">
        <v>68</v>
      </c>
      <c r="G24" s="16" t="s">
        <v>69</v>
      </c>
      <c r="H24" s="19">
        <v>19070</v>
      </c>
      <c r="I24" s="20">
        <f t="shared" si="3"/>
        <v>20977</v>
      </c>
      <c r="J24" s="51">
        <f t="shared" si="4"/>
        <v>30</v>
      </c>
      <c r="K24" s="51">
        <f t="shared" si="2"/>
        <v>36</v>
      </c>
    </row>
    <row r="25" spans="2:11" x14ac:dyDescent="0.25">
      <c r="B25" s="26" t="s">
        <v>130</v>
      </c>
      <c r="C25" s="12"/>
      <c r="D25" s="29" t="s">
        <v>71</v>
      </c>
      <c r="E25" s="9"/>
      <c r="F25" s="12" t="s">
        <v>68</v>
      </c>
      <c r="G25" s="16" t="s">
        <v>69</v>
      </c>
      <c r="H25" s="19">
        <v>19070</v>
      </c>
      <c r="I25" s="20">
        <f t="shared" si="3"/>
        <v>20977</v>
      </c>
      <c r="J25" s="51">
        <f t="shared" si="4"/>
        <v>30</v>
      </c>
      <c r="K25" s="51">
        <f t="shared" si="2"/>
        <v>36</v>
      </c>
    </row>
    <row r="26" spans="2:11" x14ac:dyDescent="0.25">
      <c r="B26" s="26" t="s">
        <v>131</v>
      </c>
      <c r="C26" s="12"/>
      <c r="D26" s="29" t="s">
        <v>40</v>
      </c>
      <c r="E26" s="9"/>
      <c r="F26" s="12" t="s">
        <v>41</v>
      </c>
      <c r="G26" s="16" t="s">
        <v>54</v>
      </c>
      <c r="H26" s="19">
        <v>16000</v>
      </c>
      <c r="I26" s="20">
        <f t="shared" si="3"/>
        <v>17600</v>
      </c>
      <c r="J26" s="51">
        <f t="shared" si="4"/>
        <v>20</v>
      </c>
      <c r="K26" s="51">
        <f t="shared" si="2"/>
        <v>24</v>
      </c>
    </row>
    <row r="27" spans="2:11" x14ac:dyDescent="0.25">
      <c r="B27" s="26" t="s">
        <v>132</v>
      </c>
      <c r="C27" s="12"/>
      <c r="D27" s="29" t="s">
        <v>80</v>
      </c>
      <c r="E27" s="9"/>
      <c r="F27" s="12" t="s">
        <v>41</v>
      </c>
      <c r="G27" s="16" t="s">
        <v>59</v>
      </c>
      <c r="H27" s="19">
        <v>20000</v>
      </c>
      <c r="I27" s="20">
        <f t="shared" si="3"/>
        <v>22000</v>
      </c>
      <c r="J27" s="51">
        <f t="shared" si="4"/>
        <v>30</v>
      </c>
      <c r="K27" s="51">
        <f t="shared" si="2"/>
        <v>36</v>
      </c>
    </row>
    <row r="28" spans="2:11" x14ac:dyDescent="0.25">
      <c r="B28" s="26" t="s">
        <v>133</v>
      </c>
      <c r="C28" s="12"/>
      <c r="D28" s="29" t="s">
        <v>82</v>
      </c>
      <c r="E28" s="9"/>
      <c r="F28" s="12" t="s">
        <v>41</v>
      </c>
      <c r="G28" s="16" t="s">
        <v>59</v>
      </c>
      <c r="H28" s="19">
        <v>20000</v>
      </c>
      <c r="I28" s="20">
        <f>H28*1.1</f>
        <v>22000</v>
      </c>
      <c r="J28" s="51">
        <f>ROUNDUP(I28/1000,-1)</f>
        <v>30</v>
      </c>
      <c r="K28" s="51">
        <f t="shared" si="2"/>
        <v>36</v>
      </c>
    </row>
    <row r="29" spans="2:11" x14ac:dyDescent="0.25">
      <c r="B29" s="26" t="s">
        <v>133</v>
      </c>
      <c r="C29" s="12"/>
      <c r="D29" s="29" t="s">
        <v>83</v>
      </c>
      <c r="E29" s="9"/>
      <c r="F29" s="12" t="s">
        <v>41</v>
      </c>
      <c r="G29" s="16" t="s">
        <v>59</v>
      </c>
      <c r="H29" s="19">
        <v>20000</v>
      </c>
      <c r="I29" s="20">
        <f>H29*1.1</f>
        <v>22000</v>
      </c>
      <c r="J29" s="51">
        <f>ROUNDUP(I29/1000,-1)</f>
        <v>30</v>
      </c>
      <c r="K29" s="51">
        <f t="shared" si="2"/>
        <v>36</v>
      </c>
    </row>
    <row r="30" spans="2:11" x14ac:dyDescent="0.25">
      <c r="B30" s="26"/>
      <c r="C30" s="12"/>
      <c r="D30" s="29"/>
      <c r="E30" s="9"/>
      <c r="F30" s="12"/>
      <c r="G30" s="16"/>
      <c r="H30" s="19"/>
      <c r="I30" s="20"/>
      <c r="J30" s="31"/>
      <c r="K30" s="51"/>
    </row>
    <row r="31" spans="2:11" x14ac:dyDescent="0.25">
      <c r="B31" s="26" t="s">
        <v>134</v>
      </c>
      <c r="C31" s="12"/>
      <c r="D31" s="29" t="s">
        <v>85</v>
      </c>
      <c r="E31" s="9"/>
      <c r="F31" s="12" t="s">
        <v>36</v>
      </c>
      <c r="G31" s="16" t="s">
        <v>86</v>
      </c>
      <c r="H31" s="19"/>
      <c r="I31" s="20"/>
      <c r="J31" s="51" t="s">
        <v>38</v>
      </c>
      <c r="K31" s="51"/>
    </row>
    <row r="32" spans="2:11" x14ac:dyDescent="0.25">
      <c r="B32" s="28" t="s">
        <v>135</v>
      </c>
      <c r="C32" s="14"/>
      <c r="D32" s="32" t="s">
        <v>40</v>
      </c>
      <c r="E32" s="10"/>
      <c r="F32" s="14" t="s">
        <v>88</v>
      </c>
      <c r="G32" s="8" t="s">
        <v>86</v>
      </c>
      <c r="H32" s="18">
        <v>25464</v>
      </c>
      <c r="I32" s="17">
        <f t="shared" ref="I32:I44" si="5">H32*1.1</f>
        <v>28010.400000000001</v>
      </c>
      <c r="J32" s="51">
        <f t="shared" si="4"/>
        <v>30</v>
      </c>
      <c r="K32" s="51">
        <f t="shared" si="2"/>
        <v>36</v>
      </c>
    </row>
    <row r="33" spans="2:11" x14ac:dyDescent="0.25">
      <c r="B33" s="28" t="s">
        <v>136</v>
      </c>
      <c r="C33" s="14" t="s">
        <v>90</v>
      </c>
      <c r="D33" s="32" t="s">
        <v>91</v>
      </c>
      <c r="E33" s="10"/>
      <c r="F33" s="14" t="s">
        <v>86</v>
      </c>
      <c r="G33" s="8" t="s">
        <v>92</v>
      </c>
      <c r="H33" s="18">
        <v>25464</v>
      </c>
      <c r="I33" s="17">
        <f t="shared" si="5"/>
        <v>28010.400000000001</v>
      </c>
      <c r="J33" s="51">
        <f t="shared" si="4"/>
        <v>30</v>
      </c>
      <c r="K33" s="51">
        <f t="shared" si="2"/>
        <v>36</v>
      </c>
    </row>
    <row r="34" spans="2:11" x14ac:dyDescent="0.25">
      <c r="B34" s="28" t="s">
        <v>137</v>
      </c>
      <c r="C34" s="14" t="s">
        <v>90</v>
      </c>
      <c r="D34" s="32" t="s">
        <v>91</v>
      </c>
      <c r="E34" s="10"/>
      <c r="F34" s="14" t="s">
        <v>86</v>
      </c>
      <c r="G34" s="8" t="s">
        <v>94</v>
      </c>
      <c r="H34" s="18">
        <v>25464</v>
      </c>
      <c r="I34" s="17">
        <f t="shared" si="5"/>
        <v>28010.400000000001</v>
      </c>
      <c r="J34" s="51">
        <f t="shared" si="4"/>
        <v>30</v>
      </c>
      <c r="K34" s="51">
        <f t="shared" si="2"/>
        <v>36</v>
      </c>
    </row>
    <row r="35" spans="2:11" x14ac:dyDescent="0.25">
      <c r="B35" s="28" t="s">
        <v>138</v>
      </c>
      <c r="C35" s="14" t="s">
        <v>90</v>
      </c>
      <c r="D35" s="32" t="s">
        <v>91</v>
      </c>
      <c r="E35" s="10"/>
      <c r="F35" s="14" t="s">
        <v>86</v>
      </c>
      <c r="G35" s="8" t="s">
        <v>96</v>
      </c>
      <c r="H35" s="18">
        <v>25464</v>
      </c>
      <c r="I35" s="17">
        <f t="shared" si="5"/>
        <v>28010.400000000001</v>
      </c>
      <c r="J35" s="51">
        <f t="shared" si="4"/>
        <v>30</v>
      </c>
      <c r="K35" s="51">
        <f t="shared" si="2"/>
        <v>36</v>
      </c>
    </row>
    <row r="36" spans="2:11" x14ac:dyDescent="0.25">
      <c r="B36" s="28" t="s">
        <v>139</v>
      </c>
      <c r="C36" s="14" t="s">
        <v>98</v>
      </c>
      <c r="D36" s="32" t="s">
        <v>99</v>
      </c>
      <c r="E36" s="10"/>
      <c r="F36" s="14" t="s">
        <v>86</v>
      </c>
      <c r="G36" s="8" t="s">
        <v>92</v>
      </c>
      <c r="H36" s="18">
        <v>25464</v>
      </c>
      <c r="I36" s="17">
        <f t="shared" si="5"/>
        <v>28010.400000000001</v>
      </c>
      <c r="J36" s="51">
        <f t="shared" si="4"/>
        <v>30</v>
      </c>
      <c r="K36" s="51">
        <f t="shared" si="2"/>
        <v>36</v>
      </c>
    </row>
    <row r="37" spans="2:11" x14ac:dyDescent="0.25">
      <c r="B37" s="28" t="s">
        <v>140</v>
      </c>
      <c r="C37" s="14" t="s">
        <v>98</v>
      </c>
      <c r="D37" s="32" t="s">
        <v>99</v>
      </c>
      <c r="E37" s="10"/>
      <c r="F37" s="14" t="s">
        <v>86</v>
      </c>
      <c r="G37" s="8" t="s">
        <v>94</v>
      </c>
      <c r="H37" s="18">
        <v>25464</v>
      </c>
      <c r="I37" s="17">
        <f t="shared" si="5"/>
        <v>28010.400000000001</v>
      </c>
      <c r="J37" s="51">
        <f t="shared" si="4"/>
        <v>30</v>
      </c>
      <c r="K37" s="51">
        <f t="shared" si="2"/>
        <v>36</v>
      </c>
    </row>
    <row r="38" spans="2:11" x14ac:dyDescent="0.25">
      <c r="B38" s="28" t="s">
        <v>141</v>
      </c>
      <c r="C38" s="14" t="s">
        <v>98</v>
      </c>
      <c r="D38" s="32" t="s">
        <v>99</v>
      </c>
      <c r="E38" s="10"/>
      <c r="F38" s="14" t="s">
        <v>86</v>
      </c>
      <c r="G38" s="8" t="s">
        <v>96</v>
      </c>
      <c r="H38" s="18">
        <v>25464</v>
      </c>
      <c r="I38" s="17">
        <f t="shared" si="5"/>
        <v>28010.400000000001</v>
      </c>
      <c r="J38" s="51">
        <f t="shared" si="4"/>
        <v>30</v>
      </c>
      <c r="K38" s="51">
        <f t="shared" si="2"/>
        <v>36</v>
      </c>
    </row>
    <row r="39" spans="2:11" x14ac:dyDescent="0.25">
      <c r="B39" s="28" t="s">
        <v>142</v>
      </c>
      <c r="C39" s="14" t="s">
        <v>103</v>
      </c>
      <c r="D39" s="32" t="s">
        <v>104</v>
      </c>
      <c r="E39" s="10"/>
      <c r="F39" s="14" t="s">
        <v>86</v>
      </c>
      <c r="G39" s="8" t="s">
        <v>92</v>
      </c>
      <c r="H39" s="18">
        <v>25464</v>
      </c>
      <c r="I39" s="17">
        <f t="shared" si="5"/>
        <v>28010.400000000001</v>
      </c>
      <c r="J39" s="51">
        <f t="shared" si="4"/>
        <v>30</v>
      </c>
      <c r="K39" s="51">
        <f t="shared" si="2"/>
        <v>36</v>
      </c>
    </row>
    <row r="40" spans="2:11" x14ac:dyDescent="0.25">
      <c r="B40" s="28" t="s">
        <v>143</v>
      </c>
      <c r="C40" s="14" t="s">
        <v>103</v>
      </c>
      <c r="D40" s="32" t="s">
        <v>104</v>
      </c>
      <c r="E40" s="10"/>
      <c r="F40" s="14" t="s">
        <v>86</v>
      </c>
      <c r="G40" s="8" t="s">
        <v>92</v>
      </c>
      <c r="H40" s="18">
        <v>25464</v>
      </c>
      <c r="I40" s="17">
        <f t="shared" si="5"/>
        <v>28010.400000000001</v>
      </c>
      <c r="J40" s="51">
        <f t="shared" si="4"/>
        <v>30</v>
      </c>
      <c r="K40" s="51">
        <f t="shared" si="2"/>
        <v>36</v>
      </c>
    </row>
    <row r="41" spans="2:11" x14ac:dyDescent="0.25">
      <c r="B41" s="28" t="s">
        <v>144</v>
      </c>
      <c r="C41" s="14" t="s">
        <v>103</v>
      </c>
      <c r="D41" s="32" t="s">
        <v>104</v>
      </c>
      <c r="E41" s="10"/>
      <c r="F41" s="14" t="s">
        <v>86</v>
      </c>
      <c r="G41" s="8" t="s">
        <v>94</v>
      </c>
      <c r="H41" s="18">
        <v>25464</v>
      </c>
      <c r="I41" s="17">
        <f t="shared" si="5"/>
        <v>28010.400000000001</v>
      </c>
      <c r="J41" s="51">
        <f t="shared" si="4"/>
        <v>30</v>
      </c>
      <c r="K41" s="51">
        <f t="shared" si="2"/>
        <v>36</v>
      </c>
    </row>
    <row r="42" spans="2:11" x14ac:dyDescent="0.25">
      <c r="B42" s="28" t="s">
        <v>145</v>
      </c>
      <c r="C42" s="14" t="s">
        <v>103</v>
      </c>
      <c r="D42" s="32" t="s">
        <v>104</v>
      </c>
      <c r="E42" s="10"/>
      <c r="F42" s="14" t="s">
        <v>86</v>
      </c>
      <c r="G42" s="8" t="s">
        <v>94</v>
      </c>
      <c r="H42" s="18">
        <v>25464</v>
      </c>
      <c r="I42" s="17">
        <f t="shared" si="5"/>
        <v>28010.400000000001</v>
      </c>
      <c r="J42" s="51">
        <f t="shared" si="4"/>
        <v>30</v>
      </c>
      <c r="K42" s="51">
        <f t="shared" si="2"/>
        <v>36</v>
      </c>
    </row>
    <row r="43" spans="2:11" x14ac:dyDescent="0.25">
      <c r="B43" s="28" t="s">
        <v>146</v>
      </c>
      <c r="C43" s="14" t="s">
        <v>103</v>
      </c>
      <c r="D43" s="32" t="s">
        <v>104</v>
      </c>
      <c r="E43" s="10"/>
      <c r="F43" s="14" t="s">
        <v>86</v>
      </c>
      <c r="G43" s="8" t="s">
        <v>96</v>
      </c>
      <c r="H43" s="18">
        <v>25464</v>
      </c>
      <c r="I43" s="17">
        <f t="shared" si="5"/>
        <v>28010.400000000001</v>
      </c>
      <c r="J43" s="51">
        <f t="shared" si="4"/>
        <v>30</v>
      </c>
      <c r="K43" s="51">
        <f t="shared" si="2"/>
        <v>36</v>
      </c>
    </row>
    <row r="44" spans="2:11" x14ac:dyDescent="0.25">
      <c r="B44" s="28" t="s">
        <v>147</v>
      </c>
      <c r="C44" s="14" t="s">
        <v>103</v>
      </c>
      <c r="D44" s="32" t="s">
        <v>104</v>
      </c>
      <c r="E44" s="10"/>
      <c r="F44" s="14" t="s">
        <v>86</v>
      </c>
      <c r="G44" s="8" t="s">
        <v>96</v>
      </c>
      <c r="H44" s="18">
        <v>25464</v>
      </c>
      <c r="I44" s="17">
        <f t="shared" si="5"/>
        <v>28010.400000000001</v>
      </c>
      <c r="J44" s="51">
        <f t="shared" si="4"/>
        <v>30</v>
      </c>
      <c r="K44" s="51">
        <f t="shared" si="2"/>
        <v>36</v>
      </c>
    </row>
    <row r="45" spans="2:11" ht="15.75" thickBot="1" x14ac:dyDescent="0.3">
      <c r="B45" s="41"/>
      <c r="C45" s="42"/>
      <c r="D45" s="43"/>
      <c r="E45" s="44"/>
      <c r="F45" s="42"/>
      <c r="G45" s="45"/>
      <c r="H45" s="46"/>
      <c r="I45" s="47"/>
      <c r="J45" s="48"/>
      <c r="K45" s="51"/>
    </row>
  </sheetData>
  <mergeCells count="8">
    <mergeCell ref="K2:K3"/>
    <mergeCell ref="J2:J3"/>
    <mergeCell ref="B2:B3"/>
    <mergeCell ref="C2:E2"/>
    <mergeCell ref="F2:F3"/>
    <mergeCell ref="G2:G3"/>
    <mergeCell ref="H2:H3"/>
    <mergeCell ref="I2:I3"/>
  </mergeCells>
  <printOptions horizontalCentered="1"/>
  <pageMargins left="0.70866141732283472" right="0.70866141732283472" top="0.74803149606299213" bottom="0.74803149606299213" header="0.31496062992125984" footer="0.31496062992125984"/>
  <pageSetup paperSize="9" scale="73" orientation="landscape" r:id="rId1"/>
  <headerFooter>
    <oddHeader>&amp;L&amp;G&amp;C&amp;"Verdana,Normal"&amp;10Dynaprime Left / Right &amp; Launder Preheating
Caster 2&amp;R&amp;"Verdana,Normal"&amp;10Page &amp;P / &amp;N
&amp;D</oddHeader>
    <oddFooter>&amp;L&amp;G&amp;C&amp;"Verdana,Normal"&amp;10Cable List&amp;R&amp;"Verdana,Normal"&amp;10&amp;A</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3B105-7B54-4515-9C88-CFB01417D34A}">
  <sheetPr>
    <pageSetUpPr fitToPage="1"/>
  </sheetPr>
  <dimension ref="A1:V45"/>
  <sheetViews>
    <sheetView zoomScale="85" zoomScaleNormal="85" zoomScaleSheetLayoutView="55" zoomScalePageLayoutView="85" workbookViewId="0">
      <selection activeCell="J5" sqref="J5"/>
    </sheetView>
  </sheetViews>
  <sheetFormatPr defaultColWidth="8.7109375" defaultRowHeight="15" x14ac:dyDescent="0.25"/>
  <cols>
    <col min="1" max="1" width="2.5703125" style="1" customWidth="1"/>
    <col min="2" max="2" width="24" style="27" bestFit="1" customWidth="1"/>
    <col min="3" max="3" width="16.5703125" style="13" hidden="1" customWidth="1"/>
    <col min="4" max="4" width="20.140625" style="11" bestFit="1" customWidth="1"/>
    <col min="5" max="5" width="19.5703125" style="11" hidden="1" customWidth="1"/>
    <col min="6" max="6" width="31.140625" style="13" bestFit="1" customWidth="1"/>
    <col min="7" max="7" width="34.42578125" style="15" customWidth="1"/>
    <col min="8" max="8" width="22.140625" style="1" hidden="1" customWidth="1"/>
    <col min="9" max="9" width="17.42578125" style="1" hidden="1" customWidth="1"/>
    <col min="10" max="10" width="45.5703125" style="30" bestFit="1" customWidth="1"/>
    <col min="11" max="11" width="18.28515625" style="1" customWidth="1"/>
    <col min="12" max="22" width="8.7109375" style="1"/>
  </cols>
  <sheetData>
    <row r="1" spans="2:11" ht="15.75" thickBot="1" x14ac:dyDescent="0.3">
      <c r="C1" s="53"/>
      <c r="D1" s="54"/>
      <c r="E1" s="54"/>
      <c r="F1" s="53"/>
      <c r="G1" s="55"/>
      <c r="H1" s="56"/>
      <c r="I1" s="56"/>
      <c r="J1" s="57"/>
      <c r="K1" s="56"/>
    </row>
    <row r="2" spans="2:11" ht="15.75" x14ac:dyDescent="0.25">
      <c r="B2" s="125" t="s">
        <v>23</v>
      </c>
      <c r="C2" s="127" t="s">
        <v>24</v>
      </c>
      <c r="D2" s="128"/>
      <c r="E2" s="129"/>
      <c r="F2" s="130" t="s">
        <v>25</v>
      </c>
      <c r="G2" s="132" t="s">
        <v>26</v>
      </c>
      <c r="H2" s="134" t="s">
        <v>27</v>
      </c>
      <c r="I2" s="123" t="s">
        <v>28</v>
      </c>
      <c r="J2" s="121" t="s">
        <v>29</v>
      </c>
      <c r="K2" s="119" t="s">
        <v>30</v>
      </c>
    </row>
    <row r="3" spans="2:11" ht="15.75" thickBot="1" x14ac:dyDescent="0.3">
      <c r="B3" s="126"/>
      <c r="C3" s="58" t="s">
        <v>31</v>
      </c>
      <c r="D3" s="59" t="s">
        <v>32</v>
      </c>
      <c r="E3" s="60" t="s">
        <v>33</v>
      </c>
      <c r="F3" s="131"/>
      <c r="G3" s="133"/>
      <c r="H3" s="135"/>
      <c r="I3" s="124"/>
      <c r="J3" s="122"/>
      <c r="K3" s="120"/>
    </row>
    <row r="4" spans="2:11" x14ac:dyDescent="0.25">
      <c r="B4" s="33"/>
      <c r="C4" s="34"/>
      <c r="D4" s="35"/>
      <c r="E4" s="36"/>
      <c r="F4" s="34"/>
      <c r="G4" s="37"/>
      <c r="H4" s="38"/>
      <c r="I4" s="39"/>
      <c r="J4" s="40"/>
      <c r="K4" s="50"/>
    </row>
    <row r="5" spans="2:11" x14ac:dyDescent="0.25">
      <c r="B5" s="26" t="s">
        <v>148</v>
      </c>
      <c r="C5" s="12"/>
      <c r="D5" s="29" t="s">
        <v>35</v>
      </c>
      <c r="E5" s="9"/>
      <c r="F5" s="12" t="s">
        <v>36</v>
      </c>
      <c r="G5" s="16" t="s">
        <v>37</v>
      </c>
      <c r="H5" s="19"/>
      <c r="I5" s="20"/>
      <c r="J5" s="51" t="s">
        <v>38</v>
      </c>
      <c r="K5" s="51"/>
    </row>
    <row r="6" spans="2:11" x14ac:dyDescent="0.25">
      <c r="B6" s="26" t="s">
        <v>111</v>
      </c>
      <c r="C6" s="12"/>
      <c r="D6" s="29" t="s">
        <v>40</v>
      </c>
      <c r="E6" s="9"/>
      <c r="F6" s="12" t="s">
        <v>36</v>
      </c>
      <c r="G6" s="16"/>
      <c r="H6" s="19"/>
      <c r="I6" s="20"/>
      <c r="J6" s="51" t="s">
        <v>38</v>
      </c>
      <c r="K6" s="51"/>
    </row>
    <row r="7" spans="2:11" x14ac:dyDescent="0.25">
      <c r="B7" s="26" t="s">
        <v>149</v>
      </c>
      <c r="C7" s="12"/>
      <c r="D7" s="29" t="s">
        <v>35</v>
      </c>
      <c r="E7" s="9"/>
      <c r="F7" s="12" t="s">
        <v>37</v>
      </c>
      <c r="G7" s="16" t="s">
        <v>43</v>
      </c>
      <c r="H7" s="19">
        <v>5000</v>
      </c>
      <c r="I7" s="20">
        <f t="shared" ref="I7:I24" si="0">H7*1.1</f>
        <v>5500</v>
      </c>
      <c r="J7" s="51">
        <f t="shared" ref="J7:J11" si="1">ROUNDUP(I7/1000,-1)</f>
        <v>10</v>
      </c>
      <c r="K7" s="51">
        <f>J7*1.2</f>
        <v>12</v>
      </c>
    </row>
    <row r="8" spans="2:11" x14ac:dyDescent="0.25">
      <c r="B8" s="26" t="s">
        <v>150</v>
      </c>
      <c r="C8" s="12"/>
      <c r="D8" s="29" t="s">
        <v>45</v>
      </c>
      <c r="E8" s="9"/>
      <c r="F8" s="12" t="s">
        <v>41</v>
      </c>
      <c r="G8" s="16" t="s">
        <v>46</v>
      </c>
      <c r="H8" s="19">
        <v>5000</v>
      </c>
      <c r="I8" s="20">
        <f t="shared" si="0"/>
        <v>5500</v>
      </c>
      <c r="J8" s="51">
        <f t="shared" si="1"/>
        <v>10</v>
      </c>
      <c r="K8" s="51">
        <f t="shared" ref="K8:K44" si="2">J8*1.2</f>
        <v>12</v>
      </c>
    </row>
    <row r="9" spans="2:11" x14ac:dyDescent="0.25">
      <c r="B9" s="26" t="s">
        <v>151</v>
      </c>
      <c r="C9" s="12"/>
      <c r="D9" s="29" t="s">
        <v>48</v>
      </c>
      <c r="E9" s="9"/>
      <c r="F9" s="12" t="s">
        <v>46</v>
      </c>
      <c r="G9" s="16" t="s">
        <v>41</v>
      </c>
      <c r="H9" s="19">
        <v>5000</v>
      </c>
      <c r="I9" s="20">
        <f t="shared" si="0"/>
        <v>5500</v>
      </c>
      <c r="J9" s="51">
        <f t="shared" si="1"/>
        <v>10</v>
      </c>
      <c r="K9" s="51">
        <f t="shared" si="2"/>
        <v>12</v>
      </c>
    </row>
    <row r="10" spans="2:11" x14ac:dyDescent="0.25">
      <c r="B10" s="26" t="s">
        <v>152</v>
      </c>
      <c r="C10" s="12"/>
      <c r="D10" s="29" t="s">
        <v>45</v>
      </c>
      <c r="E10" s="9"/>
      <c r="F10" s="12" t="s">
        <v>41</v>
      </c>
      <c r="G10" s="16" t="s">
        <v>50</v>
      </c>
      <c r="H10" s="19">
        <v>5000</v>
      </c>
      <c r="I10" s="20">
        <f t="shared" si="0"/>
        <v>5500</v>
      </c>
      <c r="J10" s="51">
        <f t="shared" si="1"/>
        <v>10</v>
      </c>
      <c r="K10" s="51">
        <f t="shared" si="2"/>
        <v>12</v>
      </c>
    </row>
    <row r="11" spans="2:11" x14ac:dyDescent="0.25">
      <c r="B11" s="26" t="s">
        <v>153</v>
      </c>
      <c r="C11" s="12"/>
      <c r="D11" s="29" t="s">
        <v>45</v>
      </c>
      <c r="E11" s="9"/>
      <c r="F11" s="12" t="s">
        <v>50</v>
      </c>
      <c r="G11" s="16" t="s">
        <v>41</v>
      </c>
      <c r="H11" s="19">
        <v>5000</v>
      </c>
      <c r="I11" s="20">
        <f t="shared" si="0"/>
        <v>5500</v>
      </c>
      <c r="J11" s="51">
        <f t="shared" si="1"/>
        <v>10</v>
      </c>
      <c r="K11" s="51">
        <f t="shared" si="2"/>
        <v>12</v>
      </c>
    </row>
    <row r="12" spans="2:11" x14ac:dyDescent="0.25">
      <c r="B12" s="26" t="s">
        <v>154</v>
      </c>
      <c r="C12" s="12"/>
      <c r="D12" s="29" t="s">
        <v>53</v>
      </c>
      <c r="E12" s="9"/>
      <c r="F12" s="12" t="s">
        <v>41</v>
      </c>
      <c r="G12" s="16" t="s">
        <v>54</v>
      </c>
      <c r="H12" s="19">
        <v>17600</v>
      </c>
      <c r="I12" s="20">
        <f t="shared" si="0"/>
        <v>19360</v>
      </c>
      <c r="J12" s="51">
        <f>ROUNDUP(I12/1000,-1)</f>
        <v>20</v>
      </c>
      <c r="K12" s="51">
        <f t="shared" si="2"/>
        <v>24</v>
      </c>
    </row>
    <row r="13" spans="2:11" x14ac:dyDescent="0.25">
      <c r="B13" s="26" t="s">
        <v>155</v>
      </c>
      <c r="C13" s="12"/>
      <c r="D13" s="29" t="s">
        <v>56</v>
      </c>
      <c r="E13" s="9"/>
      <c r="F13" s="12" t="s">
        <v>41</v>
      </c>
      <c r="G13" s="16" t="s">
        <v>54</v>
      </c>
      <c r="H13" s="19">
        <v>17600</v>
      </c>
      <c r="I13" s="20">
        <f t="shared" si="0"/>
        <v>19360</v>
      </c>
      <c r="J13" s="51">
        <f t="shared" ref="J13:J44" si="3">ROUNDUP(I13/1000,-1)</f>
        <v>20</v>
      </c>
      <c r="K13" s="51">
        <f t="shared" si="2"/>
        <v>24</v>
      </c>
    </row>
    <row r="14" spans="2:11" x14ac:dyDescent="0.25">
      <c r="B14" s="26" t="s">
        <v>156</v>
      </c>
      <c r="C14" s="12"/>
      <c r="D14" s="29" t="s">
        <v>58</v>
      </c>
      <c r="E14" s="9"/>
      <c r="F14" s="12" t="s">
        <v>41</v>
      </c>
      <c r="G14" s="16" t="s">
        <v>59</v>
      </c>
      <c r="H14" s="19">
        <v>22886.6</v>
      </c>
      <c r="I14" s="20">
        <f t="shared" si="0"/>
        <v>25175.260000000002</v>
      </c>
      <c r="J14" s="51">
        <f t="shared" si="3"/>
        <v>30</v>
      </c>
      <c r="K14" s="51">
        <f t="shared" si="2"/>
        <v>36</v>
      </c>
    </row>
    <row r="15" spans="2:11" x14ac:dyDescent="0.25">
      <c r="B15" s="26" t="s">
        <v>157</v>
      </c>
      <c r="C15" s="12"/>
      <c r="D15" s="29" t="s">
        <v>61</v>
      </c>
      <c r="E15" s="9"/>
      <c r="F15" s="12" t="s">
        <v>41</v>
      </c>
      <c r="G15" s="16" t="s">
        <v>59</v>
      </c>
      <c r="H15" s="19">
        <v>22886.6</v>
      </c>
      <c r="I15" s="20">
        <f t="shared" si="0"/>
        <v>25175.260000000002</v>
      </c>
      <c r="J15" s="51">
        <f t="shared" si="3"/>
        <v>30</v>
      </c>
      <c r="K15" s="51">
        <f t="shared" si="2"/>
        <v>36</v>
      </c>
    </row>
    <row r="16" spans="2:11" x14ac:dyDescent="0.25">
      <c r="B16" s="26" t="s">
        <v>158</v>
      </c>
      <c r="C16" s="12"/>
      <c r="D16" s="29" t="s">
        <v>63</v>
      </c>
      <c r="E16" s="9"/>
      <c r="F16" s="12" t="s">
        <v>41</v>
      </c>
      <c r="G16" s="16" t="s">
        <v>59</v>
      </c>
      <c r="H16" s="19">
        <v>22886.6</v>
      </c>
      <c r="I16" s="20">
        <f t="shared" si="0"/>
        <v>25175.260000000002</v>
      </c>
      <c r="J16" s="51">
        <f t="shared" si="3"/>
        <v>30</v>
      </c>
      <c r="K16" s="51">
        <f t="shared" si="2"/>
        <v>36</v>
      </c>
    </row>
    <row r="17" spans="2:11" x14ac:dyDescent="0.25">
      <c r="B17" s="26" t="s">
        <v>159</v>
      </c>
      <c r="C17" s="12"/>
      <c r="D17" s="29" t="s">
        <v>65</v>
      </c>
      <c r="E17" s="9"/>
      <c r="F17" s="12" t="s">
        <v>41</v>
      </c>
      <c r="G17" s="16" t="s">
        <v>59</v>
      </c>
      <c r="H17" s="19">
        <v>22886.6</v>
      </c>
      <c r="I17" s="20">
        <f t="shared" si="0"/>
        <v>25175.260000000002</v>
      </c>
      <c r="J17" s="51">
        <f t="shared" si="3"/>
        <v>30</v>
      </c>
      <c r="K17" s="51">
        <f t="shared" si="2"/>
        <v>36</v>
      </c>
    </row>
    <row r="18" spans="2:11" x14ac:dyDescent="0.25">
      <c r="B18" s="26" t="s">
        <v>160</v>
      </c>
      <c r="C18" s="12"/>
      <c r="D18" s="29" t="s">
        <v>67</v>
      </c>
      <c r="E18" s="9"/>
      <c r="F18" s="12" t="s">
        <v>68</v>
      </c>
      <c r="G18" s="16" t="s">
        <v>69</v>
      </c>
      <c r="H18" s="19">
        <v>22886.6</v>
      </c>
      <c r="I18" s="20">
        <f t="shared" si="0"/>
        <v>25175.260000000002</v>
      </c>
      <c r="J18" s="51">
        <f t="shared" si="3"/>
        <v>30</v>
      </c>
      <c r="K18" s="51">
        <f t="shared" si="2"/>
        <v>36</v>
      </c>
    </row>
    <row r="19" spans="2:11" x14ac:dyDescent="0.25">
      <c r="B19" s="26" t="s">
        <v>161</v>
      </c>
      <c r="C19" s="12"/>
      <c r="D19" s="29" t="s">
        <v>71</v>
      </c>
      <c r="E19" s="9"/>
      <c r="F19" s="12" t="s">
        <v>68</v>
      </c>
      <c r="G19" s="16" t="s">
        <v>69</v>
      </c>
      <c r="H19" s="19">
        <v>22886.6</v>
      </c>
      <c r="I19" s="20">
        <f t="shared" si="0"/>
        <v>25175.260000000002</v>
      </c>
      <c r="J19" s="51">
        <f t="shared" si="3"/>
        <v>30</v>
      </c>
      <c r="K19" s="51">
        <f t="shared" si="2"/>
        <v>36</v>
      </c>
    </row>
    <row r="20" spans="2:11" x14ac:dyDescent="0.25">
      <c r="B20" s="26" t="s">
        <v>162</v>
      </c>
      <c r="C20" s="12"/>
      <c r="D20" s="29" t="s">
        <v>58</v>
      </c>
      <c r="E20" s="9"/>
      <c r="F20" s="12" t="s">
        <v>41</v>
      </c>
      <c r="G20" s="16" t="s">
        <v>59</v>
      </c>
      <c r="H20" s="19">
        <v>16183</v>
      </c>
      <c r="I20" s="20">
        <f t="shared" si="0"/>
        <v>17801.300000000003</v>
      </c>
      <c r="J20" s="51">
        <f t="shared" si="3"/>
        <v>20</v>
      </c>
      <c r="K20" s="51">
        <f t="shared" si="2"/>
        <v>24</v>
      </c>
    </row>
    <row r="21" spans="2:11" x14ac:dyDescent="0.25">
      <c r="B21" s="26" t="s">
        <v>163</v>
      </c>
      <c r="C21" s="12"/>
      <c r="D21" s="29" t="s">
        <v>61</v>
      </c>
      <c r="E21" s="9"/>
      <c r="F21" s="12" t="s">
        <v>41</v>
      </c>
      <c r="G21" s="16" t="s">
        <v>59</v>
      </c>
      <c r="H21" s="19">
        <v>16183</v>
      </c>
      <c r="I21" s="20">
        <f t="shared" si="0"/>
        <v>17801.300000000003</v>
      </c>
      <c r="J21" s="51">
        <f t="shared" si="3"/>
        <v>20</v>
      </c>
      <c r="K21" s="51">
        <f t="shared" si="2"/>
        <v>24</v>
      </c>
    </row>
    <row r="22" spans="2:11" x14ac:dyDescent="0.25">
      <c r="B22" s="26" t="s">
        <v>164</v>
      </c>
      <c r="C22" s="12"/>
      <c r="D22" s="29" t="s">
        <v>63</v>
      </c>
      <c r="E22" s="9"/>
      <c r="F22" s="12" t="s">
        <v>41</v>
      </c>
      <c r="G22" s="16" t="s">
        <v>59</v>
      </c>
      <c r="H22" s="19">
        <v>16183</v>
      </c>
      <c r="I22" s="20">
        <f t="shared" si="0"/>
        <v>17801.300000000003</v>
      </c>
      <c r="J22" s="51">
        <f t="shared" si="3"/>
        <v>20</v>
      </c>
      <c r="K22" s="51">
        <f t="shared" si="2"/>
        <v>24</v>
      </c>
    </row>
    <row r="23" spans="2:11" x14ac:dyDescent="0.25">
      <c r="B23" s="26" t="s">
        <v>165</v>
      </c>
      <c r="C23" s="12"/>
      <c r="D23" s="29" t="s">
        <v>65</v>
      </c>
      <c r="E23" s="9"/>
      <c r="F23" s="12" t="s">
        <v>41</v>
      </c>
      <c r="G23" s="16" t="s">
        <v>59</v>
      </c>
      <c r="H23" s="19">
        <v>16183</v>
      </c>
      <c r="I23" s="20">
        <f t="shared" si="0"/>
        <v>17801.300000000003</v>
      </c>
      <c r="J23" s="51">
        <f t="shared" si="3"/>
        <v>20</v>
      </c>
      <c r="K23" s="51">
        <f t="shared" si="2"/>
        <v>24</v>
      </c>
    </row>
    <row r="24" spans="2:11" x14ac:dyDescent="0.25">
      <c r="B24" s="26" t="s">
        <v>166</v>
      </c>
      <c r="C24" s="12"/>
      <c r="D24" s="29" t="s">
        <v>67</v>
      </c>
      <c r="E24" s="9"/>
      <c r="F24" s="12" t="s">
        <v>68</v>
      </c>
      <c r="G24" s="16" t="s">
        <v>69</v>
      </c>
      <c r="H24" s="19">
        <v>16183</v>
      </c>
      <c r="I24" s="20">
        <f t="shared" si="0"/>
        <v>17801.300000000003</v>
      </c>
      <c r="J24" s="51">
        <f t="shared" si="3"/>
        <v>20</v>
      </c>
      <c r="K24" s="51">
        <f t="shared" si="2"/>
        <v>24</v>
      </c>
    </row>
    <row r="25" spans="2:11" x14ac:dyDescent="0.25">
      <c r="B25" s="26" t="s">
        <v>167</v>
      </c>
      <c r="C25" s="12"/>
      <c r="D25" s="29" t="s">
        <v>71</v>
      </c>
      <c r="E25" s="9"/>
      <c r="F25" s="12" t="s">
        <v>68</v>
      </c>
      <c r="G25" s="16" t="s">
        <v>69</v>
      </c>
      <c r="H25" s="19">
        <v>16183</v>
      </c>
      <c r="I25" s="20">
        <f t="shared" ref="I25:I27" si="4">H25*1.1</f>
        <v>17801.300000000003</v>
      </c>
      <c r="J25" s="51">
        <f t="shared" si="3"/>
        <v>20</v>
      </c>
      <c r="K25" s="51">
        <f t="shared" si="2"/>
        <v>24</v>
      </c>
    </row>
    <row r="26" spans="2:11" x14ac:dyDescent="0.25">
      <c r="B26" s="26" t="s">
        <v>168</v>
      </c>
      <c r="C26" s="12"/>
      <c r="D26" s="29" t="s">
        <v>40</v>
      </c>
      <c r="E26" s="9"/>
      <c r="F26" s="12" t="s">
        <v>41</v>
      </c>
      <c r="G26" s="16" t="s">
        <v>54</v>
      </c>
      <c r="H26" s="19">
        <v>16000</v>
      </c>
      <c r="I26" s="20">
        <f t="shared" si="4"/>
        <v>17600</v>
      </c>
      <c r="J26" s="51">
        <f t="shared" si="3"/>
        <v>20</v>
      </c>
      <c r="K26" s="51">
        <f t="shared" si="2"/>
        <v>24</v>
      </c>
    </row>
    <row r="27" spans="2:11" x14ac:dyDescent="0.25">
      <c r="B27" s="26" t="s">
        <v>169</v>
      </c>
      <c r="C27" s="12"/>
      <c r="D27" s="29" t="s">
        <v>80</v>
      </c>
      <c r="E27" s="9"/>
      <c r="F27" s="12" t="s">
        <v>41</v>
      </c>
      <c r="G27" s="16" t="s">
        <v>59</v>
      </c>
      <c r="H27" s="19">
        <v>20000</v>
      </c>
      <c r="I27" s="20">
        <f t="shared" si="4"/>
        <v>22000</v>
      </c>
      <c r="J27" s="51">
        <f t="shared" si="3"/>
        <v>30</v>
      </c>
      <c r="K27" s="51">
        <f t="shared" si="2"/>
        <v>36</v>
      </c>
    </row>
    <row r="28" spans="2:11" x14ac:dyDescent="0.25">
      <c r="B28" s="26" t="s">
        <v>170</v>
      </c>
      <c r="C28" s="12"/>
      <c r="D28" s="29" t="s">
        <v>82</v>
      </c>
      <c r="E28" s="9"/>
      <c r="F28" s="12" t="s">
        <v>41</v>
      </c>
      <c r="G28" s="16" t="s">
        <v>59</v>
      </c>
      <c r="H28" s="19">
        <v>20000</v>
      </c>
      <c r="I28" s="20">
        <f>H28*1.1</f>
        <v>22000</v>
      </c>
      <c r="J28" s="51">
        <f>ROUNDUP(I28/1000,-1)</f>
        <v>30</v>
      </c>
      <c r="K28" s="51">
        <f t="shared" si="2"/>
        <v>36</v>
      </c>
    </row>
    <row r="29" spans="2:11" x14ac:dyDescent="0.25">
      <c r="B29" s="26" t="s">
        <v>170</v>
      </c>
      <c r="C29" s="12"/>
      <c r="D29" s="29" t="s">
        <v>83</v>
      </c>
      <c r="E29" s="9"/>
      <c r="F29" s="12" t="s">
        <v>41</v>
      </c>
      <c r="G29" s="16" t="s">
        <v>59</v>
      </c>
      <c r="H29" s="19">
        <v>20000</v>
      </c>
      <c r="I29" s="20">
        <f>H29*1.1</f>
        <v>22000</v>
      </c>
      <c r="J29" s="51">
        <f>ROUNDUP(I29/1000,-1)</f>
        <v>30</v>
      </c>
      <c r="K29" s="51">
        <f t="shared" si="2"/>
        <v>36</v>
      </c>
    </row>
    <row r="30" spans="2:11" x14ac:dyDescent="0.25">
      <c r="B30" s="26"/>
      <c r="C30" s="12"/>
      <c r="D30" s="29"/>
      <c r="E30" s="9"/>
      <c r="F30" s="12"/>
      <c r="G30" s="16"/>
      <c r="H30" s="19"/>
      <c r="I30" s="20"/>
      <c r="J30" s="31"/>
      <c r="K30" s="51"/>
    </row>
    <row r="31" spans="2:11" x14ac:dyDescent="0.25">
      <c r="B31" s="26" t="s">
        <v>171</v>
      </c>
      <c r="C31" s="12"/>
      <c r="D31" s="29" t="s">
        <v>85</v>
      </c>
      <c r="E31" s="9"/>
      <c r="F31" s="12" t="s">
        <v>36</v>
      </c>
      <c r="G31" s="16" t="s">
        <v>86</v>
      </c>
      <c r="H31" s="19"/>
      <c r="I31" s="20"/>
      <c r="J31" s="51" t="s">
        <v>38</v>
      </c>
      <c r="K31" s="51"/>
    </row>
    <row r="32" spans="2:11" x14ac:dyDescent="0.25">
      <c r="B32" s="28" t="s">
        <v>172</v>
      </c>
      <c r="C32" s="14"/>
      <c r="D32" s="32" t="s">
        <v>40</v>
      </c>
      <c r="E32" s="10"/>
      <c r="F32" s="14" t="s">
        <v>88</v>
      </c>
      <c r="G32" s="8" t="s">
        <v>86</v>
      </c>
      <c r="H32" s="18">
        <v>19983</v>
      </c>
      <c r="I32" s="17">
        <f t="shared" ref="I32:I44" si="5">H32*1.1</f>
        <v>21981.300000000003</v>
      </c>
      <c r="J32" s="52">
        <f t="shared" si="3"/>
        <v>30</v>
      </c>
      <c r="K32" s="51">
        <f t="shared" si="2"/>
        <v>36</v>
      </c>
    </row>
    <row r="33" spans="2:11" x14ac:dyDescent="0.25">
      <c r="B33" s="28" t="s">
        <v>173</v>
      </c>
      <c r="C33" s="14" t="s">
        <v>90</v>
      </c>
      <c r="D33" s="32" t="s">
        <v>91</v>
      </c>
      <c r="E33" s="10"/>
      <c r="F33" s="14" t="s">
        <v>86</v>
      </c>
      <c r="G33" s="8" t="s">
        <v>92</v>
      </c>
      <c r="H33" s="18">
        <v>19983</v>
      </c>
      <c r="I33" s="17">
        <f t="shared" si="5"/>
        <v>21981.300000000003</v>
      </c>
      <c r="J33" s="52">
        <f t="shared" si="3"/>
        <v>30</v>
      </c>
      <c r="K33" s="51">
        <f t="shared" si="2"/>
        <v>36</v>
      </c>
    </row>
    <row r="34" spans="2:11" x14ac:dyDescent="0.25">
      <c r="B34" s="28" t="s">
        <v>174</v>
      </c>
      <c r="C34" s="14" t="s">
        <v>90</v>
      </c>
      <c r="D34" s="32" t="s">
        <v>91</v>
      </c>
      <c r="E34" s="10"/>
      <c r="F34" s="14" t="s">
        <v>86</v>
      </c>
      <c r="G34" s="8" t="s">
        <v>94</v>
      </c>
      <c r="H34" s="18">
        <v>19983</v>
      </c>
      <c r="I34" s="17">
        <f t="shared" si="5"/>
        <v>21981.300000000003</v>
      </c>
      <c r="J34" s="52">
        <f t="shared" si="3"/>
        <v>30</v>
      </c>
      <c r="K34" s="51">
        <f t="shared" si="2"/>
        <v>36</v>
      </c>
    </row>
    <row r="35" spans="2:11" x14ac:dyDescent="0.25">
      <c r="B35" s="28" t="s">
        <v>175</v>
      </c>
      <c r="C35" s="14" t="s">
        <v>90</v>
      </c>
      <c r="D35" s="32" t="s">
        <v>91</v>
      </c>
      <c r="E35" s="10"/>
      <c r="F35" s="14" t="s">
        <v>86</v>
      </c>
      <c r="G35" s="8" t="s">
        <v>96</v>
      </c>
      <c r="H35" s="18">
        <v>19983</v>
      </c>
      <c r="I35" s="17">
        <f t="shared" si="5"/>
        <v>21981.300000000003</v>
      </c>
      <c r="J35" s="52">
        <f t="shared" si="3"/>
        <v>30</v>
      </c>
      <c r="K35" s="51">
        <f t="shared" si="2"/>
        <v>36</v>
      </c>
    </row>
    <row r="36" spans="2:11" x14ac:dyDescent="0.25">
      <c r="B36" s="28" t="s">
        <v>176</v>
      </c>
      <c r="C36" s="14" t="s">
        <v>98</v>
      </c>
      <c r="D36" s="32" t="s">
        <v>99</v>
      </c>
      <c r="E36" s="10"/>
      <c r="F36" s="14" t="s">
        <v>86</v>
      </c>
      <c r="G36" s="8" t="s">
        <v>92</v>
      </c>
      <c r="H36" s="18">
        <v>19983</v>
      </c>
      <c r="I36" s="17">
        <f t="shared" si="5"/>
        <v>21981.300000000003</v>
      </c>
      <c r="J36" s="52">
        <f t="shared" si="3"/>
        <v>30</v>
      </c>
      <c r="K36" s="51">
        <f t="shared" si="2"/>
        <v>36</v>
      </c>
    </row>
    <row r="37" spans="2:11" x14ac:dyDescent="0.25">
      <c r="B37" s="28" t="s">
        <v>177</v>
      </c>
      <c r="C37" s="14" t="s">
        <v>98</v>
      </c>
      <c r="D37" s="32" t="s">
        <v>99</v>
      </c>
      <c r="E37" s="10"/>
      <c r="F37" s="14" t="s">
        <v>86</v>
      </c>
      <c r="G37" s="8" t="s">
        <v>94</v>
      </c>
      <c r="H37" s="18">
        <v>19983</v>
      </c>
      <c r="I37" s="17">
        <f t="shared" si="5"/>
        <v>21981.300000000003</v>
      </c>
      <c r="J37" s="52">
        <f t="shared" si="3"/>
        <v>30</v>
      </c>
      <c r="K37" s="51">
        <f t="shared" si="2"/>
        <v>36</v>
      </c>
    </row>
    <row r="38" spans="2:11" x14ac:dyDescent="0.25">
      <c r="B38" s="28" t="s">
        <v>178</v>
      </c>
      <c r="C38" s="14" t="s">
        <v>98</v>
      </c>
      <c r="D38" s="32" t="s">
        <v>99</v>
      </c>
      <c r="E38" s="10"/>
      <c r="F38" s="14" t="s">
        <v>86</v>
      </c>
      <c r="G38" s="8" t="s">
        <v>96</v>
      </c>
      <c r="H38" s="18">
        <v>19983</v>
      </c>
      <c r="I38" s="17">
        <f t="shared" si="5"/>
        <v>21981.300000000003</v>
      </c>
      <c r="J38" s="52">
        <f t="shared" si="3"/>
        <v>30</v>
      </c>
      <c r="K38" s="51">
        <f t="shared" si="2"/>
        <v>36</v>
      </c>
    </row>
    <row r="39" spans="2:11" x14ac:dyDescent="0.25">
      <c r="B39" s="28" t="s">
        <v>179</v>
      </c>
      <c r="C39" s="14" t="s">
        <v>103</v>
      </c>
      <c r="D39" s="32" t="s">
        <v>104</v>
      </c>
      <c r="E39" s="10"/>
      <c r="F39" s="14" t="s">
        <v>86</v>
      </c>
      <c r="G39" s="8" t="s">
        <v>92</v>
      </c>
      <c r="H39" s="18">
        <v>19983</v>
      </c>
      <c r="I39" s="17">
        <f t="shared" si="5"/>
        <v>21981.300000000003</v>
      </c>
      <c r="J39" s="52">
        <f t="shared" si="3"/>
        <v>30</v>
      </c>
      <c r="K39" s="51">
        <f t="shared" si="2"/>
        <v>36</v>
      </c>
    </row>
    <row r="40" spans="2:11" x14ac:dyDescent="0.25">
      <c r="B40" s="28" t="s">
        <v>180</v>
      </c>
      <c r="C40" s="14" t="s">
        <v>103</v>
      </c>
      <c r="D40" s="32" t="s">
        <v>104</v>
      </c>
      <c r="E40" s="10"/>
      <c r="F40" s="14" t="s">
        <v>86</v>
      </c>
      <c r="G40" s="8" t="s">
        <v>92</v>
      </c>
      <c r="H40" s="18">
        <v>19983</v>
      </c>
      <c r="I40" s="17">
        <f t="shared" si="5"/>
        <v>21981.300000000003</v>
      </c>
      <c r="J40" s="52">
        <f t="shared" si="3"/>
        <v>30</v>
      </c>
      <c r="K40" s="51">
        <f t="shared" si="2"/>
        <v>36</v>
      </c>
    </row>
    <row r="41" spans="2:11" x14ac:dyDescent="0.25">
      <c r="B41" s="28" t="s">
        <v>181</v>
      </c>
      <c r="C41" s="14" t="s">
        <v>103</v>
      </c>
      <c r="D41" s="32" t="s">
        <v>104</v>
      </c>
      <c r="E41" s="10"/>
      <c r="F41" s="14" t="s">
        <v>86</v>
      </c>
      <c r="G41" s="8" t="s">
        <v>94</v>
      </c>
      <c r="H41" s="18">
        <v>19983</v>
      </c>
      <c r="I41" s="17">
        <f t="shared" si="5"/>
        <v>21981.300000000003</v>
      </c>
      <c r="J41" s="52">
        <f t="shared" si="3"/>
        <v>30</v>
      </c>
      <c r="K41" s="51">
        <f t="shared" si="2"/>
        <v>36</v>
      </c>
    </row>
    <row r="42" spans="2:11" x14ac:dyDescent="0.25">
      <c r="B42" s="28" t="s">
        <v>182</v>
      </c>
      <c r="C42" s="14" t="s">
        <v>103</v>
      </c>
      <c r="D42" s="32" t="s">
        <v>104</v>
      </c>
      <c r="E42" s="10"/>
      <c r="F42" s="14" t="s">
        <v>86</v>
      </c>
      <c r="G42" s="8" t="s">
        <v>94</v>
      </c>
      <c r="H42" s="18">
        <v>19983</v>
      </c>
      <c r="I42" s="17">
        <f t="shared" si="5"/>
        <v>21981.300000000003</v>
      </c>
      <c r="J42" s="52">
        <f t="shared" si="3"/>
        <v>30</v>
      </c>
      <c r="K42" s="51">
        <f t="shared" si="2"/>
        <v>36</v>
      </c>
    </row>
    <row r="43" spans="2:11" x14ac:dyDescent="0.25">
      <c r="B43" s="28" t="s">
        <v>183</v>
      </c>
      <c r="C43" s="14" t="s">
        <v>103</v>
      </c>
      <c r="D43" s="32" t="s">
        <v>104</v>
      </c>
      <c r="E43" s="10"/>
      <c r="F43" s="14" t="s">
        <v>86</v>
      </c>
      <c r="G43" s="8" t="s">
        <v>96</v>
      </c>
      <c r="H43" s="18">
        <v>19983</v>
      </c>
      <c r="I43" s="17">
        <f t="shared" si="5"/>
        <v>21981.300000000003</v>
      </c>
      <c r="J43" s="52">
        <f t="shared" si="3"/>
        <v>30</v>
      </c>
      <c r="K43" s="51">
        <f t="shared" si="2"/>
        <v>36</v>
      </c>
    </row>
    <row r="44" spans="2:11" x14ac:dyDescent="0.25">
      <c r="B44" s="28" t="s">
        <v>184</v>
      </c>
      <c r="C44" s="14" t="s">
        <v>103</v>
      </c>
      <c r="D44" s="32" t="s">
        <v>104</v>
      </c>
      <c r="E44" s="10"/>
      <c r="F44" s="14" t="s">
        <v>86</v>
      </c>
      <c r="G44" s="8" t="s">
        <v>96</v>
      </c>
      <c r="H44" s="18">
        <v>19983</v>
      </c>
      <c r="I44" s="17">
        <f t="shared" si="5"/>
        <v>21981.300000000003</v>
      </c>
      <c r="J44" s="52">
        <f t="shared" si="3"/>
        <v>30</v>
      </c>
      <c r="K44" s="51">
        <f t="shared" si="2"/>
        <v>36</v>
      </c>
    </row>
    <row r="45" spans="2:11" ht="15.75" thickBot="1" x14ac:dyDescent="0.3">
      <c r="B45" s="41"/>
      <c r="C45" s="42"/>
      <c r="D45" s="43"/>
      <c r="E45" s="44"/>
      <c r="F45" s="42"/>
      <c r="G45" s="45"/>
      <c r="H45" s="46"/>
      <c r="I45" s="47"/>
      <c r="J45" s="48"/>
      <c r="K45" s="51"/>
    </row>
  </sheetData>
  <mergeCells count="8">
    <mergeCell ref="K2:K3"/>
    <mergeCell ref="J2:J3"/>
    <mergeCell ref="B2:B3"/>
    <mergeCell ref="C2:E2"/>
    <mergeCell ref="F2:F3"/>
    <mergeCell ref="G2:G3"/>
    <mergeCell ref="H2:H3"/>
    <mergeCell ref="I2:I3"/>
  </mergeCells>
  <printOptions horizontalCentered="1"/>
  <pageMargins left="0.70866141732283472" right="0.70866141732283472" top="0.74803149606299213" bottom="0.74803149606299213" header="0.31496062992125984" footer="0.31496062992125984"/>
  <pageSetup paperSize="9" scale="73" orientation="landscape" r:id="rId1"/>
  <headerFooter>
    <oddHeader>&amp;L&amp;G&amp;C&amp;"Verdana,Normal"&amp;10Dynaprime Left / Right &amp; Launder Preheating
Caster 3&amp;R&amp;"Verdana,Normal"&amp;10Page &amp;P / &amp;N
&amp;D</oddHeader>
    <oddFooter>&amp;L&amp;G&amp;C&amp;"Verdana,Normal"&amp;10Cable List&amp;R&amp;"Verdana,Normal"&amp;10&amp;A</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81976-82B0-4E45-B28B-995F0AAF7181}">
  <sheetPr>
    <pageSetUpPr fitToPage="1"/>
  </sheetPr>
  <dimension ref="A1:V46"/>
  <sheetViews>
    <sheetView tabSelected="1" zoomScale="85" zoomScaleNormal="85" zoomScaleSheetLayoutView="55" zoomScalePageLayoutView="85" workbookViewId="0">
      <selection activeCell="L9" sqref="L9"/>
    </sheetView>
  </sheetViews>
  <sheetFormatPr defaultColWidth="8.7109375" defaultRowHeight="15" x14ac:dyDescent="0.25"/>
  <cols>
    <col min="1" max="1" width="2.5703125" style="1" customWidth="1"/>
    <col min="2" max="2" width="24" style="27" bestFit="1" customWidth="1"/>
    <col min="3" max="3" width="16.5703125" style="13" hidden="1" customWidth="1"/>
    <col min="4" max="4" width="20.140625" style="11" bestFit="1" customWidth="1"/>
    <col min="5" max="5" width="19.5703125" style="11" hidden="1" customWidth="1"/>
    <col min="6" max="6" width="31.140625" style="13" bestFit="1" customWidth="1"/>
    <col min="7" max="7" width="34.42578125" style="15" customWidth="1"/>
    <col min="8" max="8" width="22.140625" style="1" hidden="1" customWidth="1"/>
    <col min="9" max="9" width="17.42578125" style="1" hidden="1" customWidth="1"/>
    <col min="10" max="10" width="45.5703125" style="30" hidden="1" customWidth="1"/>
    <col min="11" max="11" width="46" style="1" bestFit="1" customWidth="1"/>
    <col min="12" max="12" width="21.28515625" style="1" customWidth="1"/>
    <col min="13" max="13" width="25.85546875" style="1" customWidth="1"/>
    <col min="14" max="22" width="8.7109375" style="1"/>
  </cols>
  <sheetData>
    <row r="1" spans="2:21" x14ac:dyDescent="0.25">
      <c r="B1" s="76" t="s">
        <v>225</v>
      </c>
    </row>
    <row r="2" spans="2:21" ht="15.75" thickBot="1" x14ac:dyDescent="0.3">
      <c r="C2" s="53"/>
      <c r="D2" s="54"/>
      <c r="E2" s="54"/>
      <c r="F2" s="53"/>
      <c r="G2" s="55"/>
      <c r="H2" s="56"/>
      <c r="I2" s="56"/>
      <c r="J2" s="57"/>
      <c r="K2" s="56"/>
      <c r="L2" s="56"/>
      <c r="M2" s="56"/>
    </row>
    <row r="3" spans="2:21" ht="15.75" x14ac:dyDescent="0.25">
      <c r="B3" s="125" t="s">
        <v>23</v>
      </c>
      <c r="C3" s="127" t="s">
        <v>24</v>
      </c>
      <c r="D3" s="128"/>
      <c r="E3" s="129"/>
      <c r="F3" s="130" t="s">
        <v>25</v>
      </c>
      <c r="G3" s="132" t="s">
        <v>26</v>
      </c>
      <c r="H3" s="134" t="s">
        <v>27</v>
      </c>
      <c r="I3" s="123" t="s">
        <v>28</v>
      </c>
      <c r="J3" s="121" t="s">
        <v>29</v>
      </c>
      <c r="K3" s="119" t="s">
        <v>30</v>
      </c>
      <c r="L3" s="136" t="s">
        <v>226</v>
      </c>
      <c r="M3" s="136" t="s">
        <v>185</v>
      </c>
    </row>
    <row r="4" spans="2:21" ht="15.75" thickBot="1" x14ac:dyDescent="0.3">
      <c r="B4" s="126"/>
      <c r="C4" s="58" t="s">
        <v>31</v>
      </c>
      <c r="D4" s="59" t="s">
        <v>32</v>
      </c>
      <c r="E4" s="60" t="s">
        <v>33</v>
      </c>
      <c r="F4" s="131"/>
      <c r="G4" s="133"/>
      <c r="H4" s="135"/>
      <c r="I4" s="124"/>
      <c r="J4" s="122"/>
      <c r="K4" s="120"/>
      <c r="L4" s="137"/>
      <c r="M4" s="137"/>
    </row>
    <row r="5" spans="2:21" x14ac:dyDescent="0.25">
      <c r="B5" s="33"/>
      <c r="C5" s="34"/>
      <c r="D5" s="35"/>
      <c r="E5" s="36"/>
      <c r="F5" s="34"/>
      <c r="G5" s="37"/>
      <c r="H5" s="38"/>
      <c r="I5" s="39"/>
      <c r="J5" s="40"/>
      <c r="K5" s="50"/>
      <c r="L5" s="66"/>
      <c r="M5" s="67"/>
    </row>
    <row r="6" spans="2:21" x14ac:dyDescent="0.25">
      <c r="B6" s="26" t="s">
        <v>186</v>
      </c>
      <c r="C6" s="12"/>
      <c r="D6" s="29" t="s">
        <v>35</v>
      </c>
      <c r="E6" s="9"/>
      <c r="F6" s="12" t="s">
        <v>37</v>
      </c>
      <c r="G6" s="16" t="s">
        <v>43</v>
      </c>
      <c r="H6" s="19">
        <v>5000</v>
      </c>
      <c r="I6" s="20">
        <f t="shared" ref="I6:I10" si="0">H6*1.1</f>
        <v>5500</v>
      </c>
      <c r="J6" s="51">
        <f t="shared" ref="J6:J10" si="1">ROUNDUP(I6/1000,-1)</f>
        <v>10</v>
      </c>
      <c r="K6" s="51">
        <f>J6*1.2</f>
        <v>12</v>
      </c>
      <c r="L6" s="68"/>
      <c r="M6" s="69">
        <f>L6*K6</f>
        <v>0</v>
      </c>
    </row>
    <row r="7" spans="2:21" x14ac:dyDescent="0.25">
      <c r="B7" s="26" t="s">
        <v>187</v>
      </c>
      <c r="C7" s="12"/>
      <c r="D7" s="29" t="s">
        <v>45</v>
      </c>
      <c r="E7" s="9"/>
      <c r="F7" s="12" t="s">
        <v>41</v>
      </c>
      <c r="G7" s="16" t="s">
        <v>46</v>
      </c>
      <c r="H7" s="19">
        <v>5000</v>
      </c>
      <c r="I7" s="20">
        <f t="shared" si="0"/>
        <v>5500</v>
      </c>
      <c r="J7" s="51">
        <f t="shared" si="1"/>
        <v>10</v>
      </c>
      <c r="K7" s="51">
        <f t="shared" ref="K7:K44" si="2">J7*1.2</f>
        <v>12</v>
      </c>
      <c r="L7" s="68"/>
      <c r="M7" s="69">
        <f t="shared" ref="M7:M44" si="3">L7*K7</f>
        <v>0</v>
      </c>
    </row>
    <row r="8" spans="2:21" x14ac:dyDescent="0.25">
      <c r="B8" s="26" t="s">
        <v>188</v>
      </c>
      <c r="C8" s="12"/>
      <c r="D8" s="29" t="s">
        <v>48</v>
      </c>
      <c r="E8" s="9"/>
      <c r="F8" s="12" t="s">
        <v>46</v>
      </c>
      <c r="G8" s="16" t="s">
        <v>41</v>
      </c>
      <c r="H8" s="19">
        <v>5000</v>
      </c>
      <c r="I8" s="20">
        <f t="shared" si="0"/>
        <v>5500</v>
      </c>
      <c r="J8" s="51">
        <f t="shared" si="1"/>
        <v>10</v>
      </c>
      <c r="K8" s="51">
        <f t="shared" si="2"/>
        <v>12</v>
      </c>
      <c r="L8" s="68"/>
      <c r="M8" s="69">
        <f t="shared" si="3"/>
        <v>0</v>
      </c>
    </row>
    <row r="9" spans="2:21" x14ac:dyDescent="0.25">
      <c r="B9" s="26" t="s">
        <v>189</v>
      </c>
      <c r="C9" s="12"/>
      <c r="D9" s="29" t="s">
        <v>45</v>
      </c>
      <c r="E9" s="9"/>
      <c r="F9" s="12" t="s">
        <v>41</v>
      </c>
      <c r="G9" s="16" t="s">
        <v>50</v>
      </c>
      <c r="H9" s="19">
        <v>5000</v>
      </c>
      <c r="I9" s="20">
        <f t="shared" si="0"/>
        <v>5500</v>
      </c>
      <c r="J9" s="51">
        <f t="shared" si="1"/>
        <v>10</v>
      </c>
      <c r="K9" s="51">
        <f t="shared" si="2"/>
        <v>12</v>
      </c>
      <c r="L9" s="68"/>
      <c r="M9" s="69">
        <f t="shared" si="3"/>
        <v>0</v>
      </c>
    </row>
    <row r="10" spans="2:21" x14ac:dyDescent="0.25">
      <c r="B10" s="26" t="s">
        <v>190</v>
      </c>
      <c r="C10" s="12"/>
      <c r="D10" s="29" t="s">
        <v>45</v>
      </c>
      <c r="E10" s="9"/>
      <c r="F10" s="12" t="s">
        <v>50</v>
      </c>
      <c r="G10" s="16" t="s">
        <v>41</v>
      </c>
      <c r="H10" s="19">
        <v>5000</v>
      </c>
      <c r="I10" s="20">
        <f t="shared" si="0"/>
        <v>5500</v>
      </c>
      <c r="J10" s="51">
        <f t="shared" si="1"/>
        <v>10</v>
      </c>
      <c r="K10" s="51">
        <f t="shared" si="2"/>
        <v>12</v>
      </c>
      <c r="L10" s="68"/>
      <c r="M10" s="69">
        <f t="shared" si="3"/>
        <v>0</v>
      </c>
    </row>
    <row r="11" spans="2:21" x14ac:dyDescent="0.25">
      <c r="B11" s="26" t="s">
        <v>191</v>
      </c>
      <c r="C11" s="12"/>
      <c r="D11" s="29" t="s">
        <v>53</v>
      </c>
      <c r="E11" s="9"/>
      <c r="F11" s="12" t="s">
        <v>41</v>
      </c>
      <c r="G11" s="16" t="s">
        <v>54</v>
      </c>
      <c r="H11" s="19">
        <v>15000</v>
      </c>
      <c r="I11" s="20">
        <f t="shared" ref="I11:I23" si="4">H11*1.1</f>
        <v>16500</v>
      </c>
      <c r="J11" s="51">
        <f>ROUNDUP(I11/1000,-1)</f>
        <v>20</v>
      </c>
      <c r="K11" s="51">
        <f t="shared" si="2"/>
        <v>24</v>
      </c>
      <c r="L11" s="68"/>
      <c r="M11" s="69">
        <f t="shared" si="3"/>
        <v>0</v>
      </c>
    </row>
    <row r="12" spans="2:21" x14ac:dyDescent="0.25">
      <c r="B12" s="26" t="s">
        <v>192</v>
      </c>
      <c r="C12" s="12"/>
      <c r="D12" s="29" t="s">
        <v>56</v>
      </c>
      <c r="E12" s="9"/>
      <c r="F12" s="12" t="s">
        <v>41</v>
      </c>
      <c r="G12" s="16" t="s">
        <v>54</v>
      </c>
      <c r="H12" s="19">
        <v>15000</v>
      </c>
      <c r="I12" s="20">
        <f t="shared" si="4"/>
        <v>16500</v>
      </c>
      <c r="J12" s="51">
        <f t="shared" ref="J12:J44" si="5">ROUNDUP(I12/1000,-1)</f>
        <v>20</v>
      </c>
      <c r="K12" s="51">
        <f t="shared" si="2"/>
        <v>24</v>
      </c>
      <c r="L12" s="68"/>
      <c r="M12" s="69">
        <f t="shared" si="3"/>
        <v>0</v>
      </c>
    </row>
    <row r="13" spans="2:21" x14ac:dyDescent="0.25">
      <c r="B13" s="26" t="s">
        <v>193</v>
      </c>
      <c r="C13" s="12"/>
      <c r="D13" s="29" t="s">
        <v>58</v>
      </c>
      <c r="E13" s="9"/>
      <c r="F13" s="12" t="s">
        <v>41</v>
      </c>
      <c r="G13" s="16" t="s">
        <v>59</v>
      </c>
      <c r="H13" s="19">
        <v>21970</v>
      </c>
      <c r="I13" s="20">
        <f t="shared" si="4"/>
        <v>24167.000000000004</v>
      </c>
      <c r="J13" s="51">
        <f t="shared" si="5"/>
        <v>30</v>
      </c>
      <c r="K13" s="51">
        <f t="shared" si="2"/>
        <v>36</v>
      </c>
      <c r="L13" s="68"/>
      <c r="M13" s="69">
        <f t="shared" si="3"/>
        <v>0</v>
      </c>
    </row>
    <row r="14" spans="2:21" x14ac:dyDescent="0.25">
      <c r="B14" s="26" t="s">
        <v>194</v>
      </c>
      <c r="C14" s="12"/>
      <c r="D14" s="29" t="s">
        <v>61</v>
      </c>
      <c r="E14" s="9"/>
      <c r="F14" s="12" t="s">
        <v>41</v>
      </c>
      <c r="G14" s="16" t="s">
        <v>59</v>
      </c>
      <c r="H14" s="19">
        <v>21970</v>
      </c>
      <c r="I14" s="20">
        <f t="shared" si="4"/>
        <v>24167.000000000004</v>
      </c>
      <c r="J14" s="51">
        <f t="shared" si="5"/>
        <v>30</v>
      </c>
      <c r="K14" s="51">
        <f t="shared" si="2"/>
        <v>36</v>
      </c>
      <c r="L14" s="68"/>
      <c r="M14" s="69">
        <f t="shared" si="3"/>
        <v>0</v>
      </c>
    </row>
    <row r="15" spans="2:21" x14ac:dyDescent="0.25">
      <c r="B15" s="26" t="s">
        <v>195</v>
      </c>
      <c r="C15" s="12"/>
      <c r="D15" s="29" t="s">
        <v>63</v>
      </c>
      <c r="E15" s="9"/>
      <c r="F15" s="12" t="s">
        <v>41</v>
      </c>
      <c r="G15" s="16" t="s">
        <v>59</v>
      </c>
      <c r="H15" s="19">
        <v>21970</v>
      </c>
      <c r="I15" s="20">
        <f t="shared" si="4"/>
        <v>24167.000000000004</v>
      </c>
      <c r="J15" s="51">
        <f t="shared" si="5"/>
        <v>30</v>
      </c>
      <c r="K15" s="51">
        <f t="shared" si="2"/>
        <v>36</v>
      </c>
      <c r="L15" s="68"/>
      <c r="M15" s="69">
        <f t="shared" si="3"/>
        <v>0</v>
      </c>
    </row>
    <row r="16" spans="2:21" x14ac:dyDescent="0.25">
      <c r="B16" s="26" t="s">
        <v>196</v>
      </c>
      <c r="C16" s="12"/>
      <c r="D16" s="29" t="s">
        <v>65</v>
      </c>
      <c r="E16" s="9"/>
      <c r="F16" s="12" t="s">
        <v>41</v>
      </c>
      <c r="G16" s="16" t="s">
        <v>59</v>
      </c>
      <c r="H16" s="19">
        <v>21970</v>
      </c>
      <c r="I16" s="20">
        <f t="shared" si="4"/>
        <v>24167.000000000004</v>
      </c>
      <c r="J16" s="51">
        <f t="shared" si="5"/>
        <v>30</v>
      </c>
      <c r="K16" s="51">
        <f t="shared" si="2"/>
        <v>36</v>
      </c>
      <c r="L16" s="68"/>
      <c r="M16" s="69">
        <f t="shared" si="3"/>
        <v>0</v>
      </c>
      <c r="N16" s="56"/>
      <c r="O16" s="56"/>
      <c r="P16" s="56"/>
      <c r="Q16" s="56"/>
      <c r="R16" s="56"/>
      <c r="S16" s="56"/>
      <c r="T16" s="56"/>
      <c r="U16" s="56"/>
    </row>
    <row r="17" spans="2:21" x14ac:dyDescent="0.25">
      <c r="B17" s="26" t="s">
        <v>197</v>
      </c>
      <c r="C17" s="12"/>
      <c r="D17" s="29" t="s">
        <v>67</v>
      </c>
      <c r="E17" s="9"/>
      <c r="F17" s="12" t="s">
        <v>68</v>
      </c>
      <c r="G17" s="16" t="s">
        <v>69</v>
      </c>
      <c r="H17" s="19">
        <v>21970</v>
      </c>
      <c r="I17" s="20">
        <f t="shared" si="4"/>
        <v>24167.000000000004</v>
      </c>
      <c r="J17" s="51">
        <f t="shared" si="5"/>
        <v>30</v>
      </c>
      <c r="K17" s="51">
        <f t="shared" si="2"/>
        <v>36</v>
      </c>
      <c r="L17" s="68"/>
      <c r="M17" s="69">
        <f t="shared" si="3"/>
        <v>0</v>
      </c>
      <c r="N17" s="56"/>
      <c r="O17" s="56"/>
      <c r="P17" s="56"/>
      <c r="Q17" s="56"/>
      <c r="R17" s="56"/>
      <c r="S17" s="56"/>
      <c r="T17" s="56"/>
      <c r="U17" s="56"/>
    </row>
    <row r="18" spans="2:21" x14ac:dyDescent="0.25">
      <c r="B18" s="26" t="s">
        <v>198</v>
      </c>
      <c r="C18" s="12"/>
      <c r="D18" s="29" t="s">
        <v>71</v>
      </c>
      <c r="E18" s="9"/>
      <c r="F18" s="12" t="s">
        <v>68</v>
      </c>
      <c r="G18" s="16" t="s">
        <v>69</v>
      </c>
      <c r="H18" s="19">
        <v>21970</v>
      </c>
      <c r="I18" s="20">
        <f t="shared" si="4"/>
        <v>24167.000000000004</v>
      </c>
      <c r="J18" s="51">
        <f t="shared" si="5"/>
        <v>30</v>
      </c>
      <c r="K18" s="51">
        <f t="shared" si="2"/>
        <v>36</v>
      </c>
      <c r="L18" s="68"/>
      <c r="M18" s="69">
        <f t="shared" si="3"/>
        <v>0</v>
      </c>
      <c r="N18" s="56"/>
      <c r="O18" s="56"/>
      <c r="P18" s="56"/>
      <c r="Q18" s="56"/>
      <c r="R18" s="56"/>
      <c r="S18" s="56"/>
      <c r="T18" s="56"/>
      <c r="U18" s="56"/>
    </row>
    <row r="19" spans="2:21" x14ac:dyDescent="0.25">
      <c r="B19" s="26" t="s">
        <v>199</v>
      </c>
      <c r="C19" s="12"/>
      <c r="D19" s="29" t="s">
        <v>58</v>
      </c>
      <c r="E19" s="9"/>
      <c r="F19" s="12" t="s">
        <v>41</v>
      </c>
      <c r="G19" s="16" t="s">
        <v>59</v>
      </c>
      <c r="H19" s="19">
        <v>21970</v>
      </c>
      <c r="I19" s="20">
        <f t="shared" si="4"/>
        <v>24167.000000000004</v>
      </c>
      <c r="J19" s="51">
        <f t="shared" si="5"/>
        <v>30</v>
      </c>
      <c r="K19" s="51">
        <f t="shared" si="2"/>
        <v>36</v>
      </c>
      <c r="L19" s="68"/>
      <c r="M19" s="69">
        <f t="shared" si="3"/>
        <v>0</v>
      </c>
      <c r="N19" s="56"/>
      <c r="O19" s="56"/>
      <c r="P19" s="56"/>
      <c r="Q19" s="56"/>
      <c r="R19" s="56"/>
      <c r="S19" s="56"/>
      <c r="T19" s="56"/>
      <c r="U19" s="56"/>
    </row>
    <row r="20" spans="2:21" x14ac:dyDescent="0.25">
      <c r="B20" s="26" t="s">
        <v>200</v>
      </c>
      <c r="C20" s="12"/>
      <c r="D20" s="29" t="s">
        <v>61</v>
      </c>
      <c r="E20" s="9"/>
      <c r="F20" s="12" t="s">
        <v>41</v>
      </c>
      <c r="G20" s="16" t="s">
        <v>59</v>
      </c>
      <c r="H20" s="19">
        <v>19070</v>
      </c>
      <c r="I20" s="20">
        <f t="shared" si="4"/>
        <v>20977</v>
      </c>
      <c r="J20" s="51">
        <f t="shared" si="5"/>
        <v>30</v>
      </c>
      <c r="K20" s="51">
        <f t="shared" si="2"/>
        <v>36</v>
      </c>
      <c r="L20" s="68"/>
      <c r="M20" s="69">
        <f t="shared" si="3"/>
        <v>0</v>
      </c>
      <c r="N20" s="56"/>
      <c r="O20" s="56"/>
      <c r="P20" s="56"/>
      <c r="Q20" s="56"/>
      <c r="R20" s="56"/>
      <c r="S20" s="56"/>
      <c r="T20" s="56"/>
      <c r="U20" s="56"/>
    </row>
    <row r="21" spans="2:21" x14ac:dyDescent="0.25">
      <c r="B21" s="26" t="s">
        <v>201</v>
      </c>
      <c r="C21" s="12"/>
      <c r="D21" s="29" t="s">
        <v>63</v>
      </c>
      <c r="E21" s="9"/>
      <c r="F21" s="12" t="s">
        <v>41</v>
      </c>
      <c r="G21" s="16" t="s">
        <v>59</v>
      </c>
      <c r="H21" s="19">
        <v>19070</v>
      </c>
      <c r="I21" s="20">
        <f t="shared" si="4"/>
        <v>20977</v>
      </c>
      <c r="J21" s="51">
        <f t="shared" si="5"/>
        <v>30</v>
      </c>
      <c r="K21" s="51">
        <f t="shared" si="2"/>
        <v>36</v>
      </c>
      <c r="L21" s="68"/>
      <c r="M21" s="69">
        <f t="shared" si="3"/>
        <v>0</v>
      </c>
      <c r="N21" s="56"/>
      <c r="O21" s="56"/>
      <c r="P21" s="56"/>
      <c r="Q21" s="56"/>
      <c r="R21" s="56"/>
      <c r="S21" s="56"/>
      <c r="T21" s="56"/>
      <c r="U21" s="56"/>
    </row>
    <row r="22" spans="2:21" x14ac:dyDescent="0.25">
      <c r="B22" s="26" t="s">
        <v>202</v>
      </c>
      <c r="C22" s="12"/>
      <c r="D22" s="29" t="s">
        <v>65</v>
      </c>
      <c r="E22" s="9"/>
      <c r="F22" s="12" t="s">
        <v>41</v>
      </c>
      <c r="G22" s="16" t="s">
        <v>59</v>
      </c>
      <c r="H22" s="19">
        <v>19070</v>
      </c>
      <c r="I22" s="20">
        <f t="shared" si="4"/>
        <v>20977</v>
      </c>
      <c r="J22" s="51">
        <f t="shared" si="5"/>
        <v>30</v>
      </c>
      <c r="K22" s="51">
        <f t="shared" si="2"/>
        <v>36</v>
      </c>
      <c r="L22" s="68"/>
      <c r="M22" s="69">
        <f t="shared" si="3"/>
        <v>0</v>
      </c>
      <c r="N22" s="56"/>
      <c r="O22" s="56"/>
      <c r="P22" s="56"/>
      <c r="Q22" s="56"/>
      <c r="R22" s="56"/>
      <c r="S22" s="56"/>
      <c r="T22" s="56"/>
      <c r="U22" s="56"/>
    </row>
    <row r="23" spans="2:21" x14ac:dyDescent="0.25">
      <c r="B23" s="26" t="s">
        <v>203</v>
      </c>
      <c r="C23" s="12"/>
      <c r="D23" s="29" t="s">
        <v>67</v>
      </c>
      <c r="E23" s="9"/>
      <c r="F23" s="12" t="s">
        <v>68</v>
      </c>
      <c r="G23" s="16" t="s">
        <v>69</v>
      </c>
      <c r="H23" s="19">
        <v>19070</v>
      </c>
      <c r="I23" s="20">
        <f t="shared" si="4"/>
        <v>20977</v>
      </c>
      <c r="J23" s="51">
        <f t="shared" si="5"/>
        <v>30</v>
      </c>
      <c r="K23" s="51">
        <f t="shared" si="2"/>
        <v>36</v>
      </c>
      <c r="L23" s="68"/>
      <c r="M23" s="69">
        <f t="shared" si="3"/>
        <v>0</v>
      </c>
      <c r="N23" s="56"/>
      <c r="O23" s="56"/>
      <c r="P23" s="56"/>
      <c r="Q23" s="56"/>
      <c r="R23" s="56"/>
      <c r="S23" s="56"/>
      <c r="T23" s="56"/>
      <c r="U23" s="56"/>
    </row>
    <row r="24" spans="2:21" x14ac:dyDescent="0.25">
      <c r="B24" s="26" t="s">
        <v>204</v>
      </c>
      <c r="C24" s="12"/>
      <c r="D24" s="29" t="s">
        <v>71</v>
      </c>
      <c r="E24" s="9"/>
      <c r="F24" s="12" t="s">
        <v>68</v>
      </c>
      <c r="G24" s="16" t="s">
        <v>69</v>
      </c>
      <c r="H24" s="19">
        <v>19070</v>
      </c>
      <c r="I24" s="20">
        <f t="shared" ref="I24:I26" si="6">H24*1.1</f>
        <v>20977</v>
      </c>
      <c r="J24" s="51">
        <f t="shared" si="5"/>
        <v>30</v>
      </c>
      <c r="K24" s="51">
        <f t="shared" si="2"/>
        <v>36</v>
      </c>
      <c r="L24" s="68"/>
      <c r="M24" s="69">
        <f t="shared" si="3"/>
        <v>0</v>
      </c>
      <c r="N24" s="56"/>
      <c r="O24" s="56"/>
      <c r="P24" s="56"/>
      <c r="Q24" s="56"/>
      <c r="R24" s="56"/>
      <c r="S24" s="56"/>
      <c r="T24" s="56"/>
      <c r="U24" s="56"/>
    </row>
    <row r="25" spans="2:21" x14ac:dyDescent="0.25">
      <c r="B25" s="26" t="s">
        <v>205</v>
      </c>
      <c r="C25" s="12"/>
      <c r="D25" s="29" t="s">
        <v>40</v>
      </c>
      <c r="E25" s="9"/>
      <c r="F25" s="12" t="s">
        <v>41</v>
      </c>
      <c r="G25" s="16" t="s">
        <v>54</v>
      </c>
      <c r="H25" s="19">
        <v>16000</v>
      </c>
      <c r="I25" s="20">
        <f t="shared" si="6"/>
        <v>17600</v>
      </c>
      <c r="J25" s="51">
        <f t="shared" si="5"/>
        <v>20</v>
      </c>
      <c r="K25" s="51">
        <f t="shared" si="2"/>
        <v>24</v>
      </c>
      <c r="L25" s="68"/>
      <c r="M25" s="69">
        <f t="shared" si="3"/>
        <v>0</v>
      </c>
      <c r="N25" s="56"/>
      <c r="O25" s="56"/>
      <c r="P25" s="56"/>
      <c r="Q25" s="56"/>
      <c r="R25" s="56"/>
      <c r="S25" s="56"/>
      <c r="T25" s="56"/>
      <c r="U25" s="56"/>
    </row>
    <row r="26" spans="2:21" x14ac:dyDescent="0.25">
      <c r="B26" s="26" t="s">
        <v>206</v>
      </c>
      <c r="C26" s="12"/>
      <c r="D26" s="29" t="s">
        <v>80</v>
      </c>
      <c r="E26" s="9"/>
      <c r="F26" s="12" t="s">
        <v>41</v>
      </c>
      <c r="G26" s="16" t="s">
        <v>59</v>
      </c>
      <c r="H26" s="19">
        <v>20000</v>
      </c>
      <c r="I26" s="20">
        <f t="shared" si="6"/>
        <v>22000</v>
      </c>
      <c r="J26" s="51">
        <f t="shared" si="5"/>
        <v>30</v>
      </c>
      <c r="K26" s="51">
        <f t="shared" si="2"/>
        <v>36</v>
      </c>
      <c r="L26" s="68"/>
      <c r="M26" s="69">
        <f t="shared" si="3"/>
        <v>0</v>
      </c>
      <c r="N26" s="56"/>
      <c r="O26" s="56"/>
      <c r="P26" s="56"/>
      <c r="Q26" s="56"/>
      <c r="R26" s="56"/>
      <c r="S26" s="56"/>
      <c r="T26" s="56"/>
      <c r="U26" s="56"/>
    </row>
    <row r="27" spans="2:21" x14ac:dyDescent="0.25">
      <c r="B27" s="26" t="s">
        <v>207</v>
      </c>
      <c r="C27" s="12"/>
      <c r="D27" s="29" t="s">
        <v>82</v>
      </c>
      <c r="E27" s="9"/>
      <c r="F27" s="12" t="s">
        <v>41</v>
      </c>
      <c r="G27" s="16" t="s">
        <v>59</v>
      </c>
      <c r="H27" s="19">
        <v>20000</v>
      </c>
      <c r="I27" s="20">
        <f>H27*1.1</f>
        <v>22000</v>
      </c>
      <c r="J27" s="51">
        <f>ROUNDUP(I27/1000,-1)</f>
        <v>30</v>
      </c>
      <c r="K27" s="51">
        <f t="shared" si="2"/>
        <v>36</v>
      </c>
      <c r="L27" s="68"/>
      <c r="M27" s="69">
        <f t="shared" si="3"/>
        <v>0</v>
      </c>
      <c r="N27" s="56"/>
      <c r="O27" s="56"/>
      <c r="P27" s="56"/>
      <c r="Q27" s="56"/>
      <c r="R27" s="56"/>
      <c r="S27" s="56"/>
      <c r="T27" s="56"/>
      <c r="U27" s="56"/>
    </row>
    <row r="28" spans="2:21" x14ac:dyDescent="0.25">
      <c r="B28" s="26" t="s">
        <v>207</v>
      </c>
      <c r="C28" s="12"/>
      <c r="D28" s="29" t="s">
        <v>83</v>
      </c>
      <c r="E28" s="9"/>
      <c r="F28" s="12" t="s">
        <v>41</v>
      </c>
      <c r="G28" s="16" t="s">
        <v>59</v>
      </c>
      <c r="H28" s="19">
        <v>20000</v>
      </c>
      <c r="I28" s="20">
        <f>H28*1.1</f>
        <v>22000</v>
      </c>
      <c r="J28" s="51">
        <f>ROUNDUP(I28/1000,-1)</f>
        <v>30</v>
      </c>
      <c r="K28" s="51">
        <f t="shared" si="2"/>
        <v>36</v>
      </c>
      <c r="L28" s="68"/>
      <c r="M28" s="69">
        <f t="shared" si="3"/>
        <v>0</v>
      </c>
      <c r="N28" s="56"/>
      <c r="O28" s="56"/>
      <c r="P28" s="56"/>
      <c r="Q28" s="56"/>
      <c r="R28" s="56"/>
      <c r="S28" s="56"/>
      <c r="T28" s="56"/>
      <c r="U28" s="56"/>
    </row>
    <row r="29" spans="2:21" x14ac:dyDescent="0.25">
      <c r="B29" s="26"/>
      <c r="C29" s="12"/>
      <c r="D29" s="29"/>
      <c r="E29" s="9"/>
      <c r="F29" s="12"/>
      <c r="G29" s="16"/>
      <c r="H29" s="19"/>
      <c r="I29" s="20"/>
      <c r="J29" s="31"/>
      <c r="K29" s="51"/>
      <c r="L29" s="68"/>
      <c r="M29" s="69"/>
      <c r="N29" s="56"/>
      <c r="O29" s="56"/>
      <c r="P29" s="56"/>
      <c r="Q29" s="56"/>
      <c r="R29" s="56"/>
      <c r="S29" s="56"/>
      <c r="T29" s="56"/>
      <c r="U29" s="56"/>
    </row>
    <row r="30" spans="2:21" x14ac:dyDescent="0.25">
      <c r="B30" s="28" t="s">
        <v>208</v>
      </c>
      <c r="C30" s="14"/>
      <c r="D30" s="32" t="s">
        <v>40</v>
      </c>
      <c r="E30" s="10"/>
      <c r="F30" s="14" t="s">
        <v>88</v>
      </c>
      <c r="G30" s="8" t="s">
        <v>86</v>
      </c>
      <c r="H30" s="18">
        <v>24448</v>
      </c>
      <c r="I30" s="17">
        <f t="shared" ref="I30:I44" si="7">H30*1.1</f>
        <v>26892.800000000003</v>
      </c>
      <c r="J30" s="52">
        <f t="shared" si="5"/>
        <v>30</v>
      </c>
      <c r="K30" s="51">
        <f t="shared" si="2"/>
        <v>36</v>
      </c>
      <c r="L30" s="68"/>
      <c r="M30" s="69">
        <f t="shared" si="3"/>
        <v>0</v>
      </c>
      <c r="N30" s="56"/>
      <c r="O30" s="56"/>
      <c r="P30" s="56"/>
      <c r="Q30" s="56"/>
      <c r="R30" s="56"/>
      <c r="S30" s="56"/>
      <c r="T30" s="56"/>
      <c r="U30" s="56"/>
    </row>
    <row r="31" spans="2:21" x14ac:dyDescent="0.25">
      <c r="B31" s="28" t="s">
        <v>209</v>
      </c>
      <c r="C31" s="14" t="s">
        <v>90</v>
      </c>
      <c r="D31" s="32" t="s">
        <v>91</v>
      </c>
      <c r="E31" s="10"/>
      <c r="F31" s="14" t="s">
        <v>86</v>
      </c>
      <c r="G31" s="8" t="s">
        <v>92</v>
      </c>
      <c r="H31" s="18">
        <v>24448</v>
      </c>
      <c r="I31" s="17">
        <f t="shared" si="7"/>
        <v>26892.800000000003</v>
      </c>
      <c r="J31" s="52">
        <f t="shared" si="5"/>
        <v>30</v>
      </c>
      <c r="K31" s="51">
        <f t="shared" si="2"/>
        <v>36</v>
      </c>
      <c r="L31" s="68"/>
      <c r="M31" s="69">
        <f t="shared" si="3"/>
        <v>0</v>
      </c>
    </row>
    <row r="32" spans="2:21" x14ac:dyDescent="0.25">
      <c r="B32" s="28" t="s">
        <v>210</v>
      </c>
      <c r="C32" s="14" t="s">
        <v>90</v>
      </c>
      <c r="D32" s="32" t="s">
        <v>91</v>
      </c>
      <c r="E32" s="10"/>
      <c r="F32" s="14" t="s">
        <v>86</v>
      </c>
      <c r="G32" s="8" t="s">
        <v>94</v>
      </c>
      <c r="H32" s="18">
        <v>24448</v>
      </c>
      <c r="I32" s="17">
        <f t="shared" si="7"/>
        <v>26892.800000000003</v>
      </c>
      <c r="J32" s="52">
        <f t="shared" si="5"/>
        <v>30</v>
      </c>
      <c r="K32" s="51">
        <f t="shared" si="2"/>
        <v>36</v>
      </c>
      <c r="L32" s="68"/>
      <c r="M32" s="69">
        <f t="shared" si="3"/>
        <v>0</v>
      </c>
    </row>
    <row r="33" spans="2:13" x14ac:dyDescent="0.25">
      <c r="B33" s="28" t="s">
        <v>211</v>
      </c>
      <c r="C33" s="14" t="s">
        <v>90</v>
      </c>
      <c r="D33" s="32" t="s">
        <v>91</v>
      </c>
      <c r="E33" s="10"/>
      <c r="F33" s="14" t="s">
        <v>86</v>
      </c>
      <c r="G33" s="8" t="s">
        <v>96</v>
      </c>
      <c r="H33" s="18">
        <v>24448</v>
      </c>
      <c r="I33" s="17">
        <f t="shared" si="7"/>
        <v>26892.800000000003</v>
      </c>
      <c r="J33" s="52">
        <f t="shared" si="5"/>
        <v>30</v>
      </c>
      <c r="K33" s="51">
        <f t="shared" si="2"/>
        <v>36</v>
      </c>
      <c r="L33" s="68"/>
      <c r="M33" s="69">
        <f t="shared" si="3"/>
        <v>0</v>
      </c>
    </row>
    <row r="34" spans="2:13" x14ac:dyDescent="0.25">
      <c r="B34" s="28" t="s">
        <v>212</v>
      </c>
      <c r="C34" s="14" t="s">
        <v>98</v>
      </c>
      <c r="D34" s="32" t="s">
        <v>99</v>
      </c>
      <c r="E34" s="10"/>
      <c r="F34" s="14" t="s">
        <v>86</v>
      </c>
      <c r="G34" s="8" t="s">
        <v>92</v>
      </c>
      <c r="H34" s="18">
        <v>24448</v>
      </c>
      <c r="I34" s="17">
        <f t="shared" si="7"/>
        <v>26892.800000000003</v>
      </c>
      <c r="J34" s="52">
        <f t="shared" si="5"/>
        <v>30</v>
      </c>
      <c r="K34" s="51">
        <f t="shared" si="2"/>
        <v>36</v>
      </c>
      <c r="L34" s="68"/>
      <c r="M34" s="69">
        <f t="shared" si="3"/>
        <v>0</v>
      </c>
    </row>
    <row r="35" spans="2:13" s="1" customFormat="1" ht="12.75" x14ac:dyDescent="0.2">
      <c r="B35" s="28" t="s">
        <v>213</v>
      </c>
      <c r="C35" s="14" t="s">
        <v>98</v>
      </c>
      <c r="D35" s="32" t="s">
        <v>99</v>
      </c>
      <c r="E35" s="10"/>
      <c r="F35" s="14" t="s">
        <v>86</v>
      </c>
      <c r="G35" s="8" t="s">
        <v>94</v>
      </c>
      <c r="H35" s="18">
        <v>24448</v>
      </c>
      <c r="I35" s="17">
        <f t="shared" si="7"/>
        <v>26892.800000000003</v>
      </c>
      <c r="J35" s="52">
        <f t="shared" si="5"/>
        <v>30</v>
      </c>
      <c r="K35" s="51">
        <f t="shared" si="2"/>
        <v>36</v>
      </c>
      <c r="L35" s="68"/>
      <c r="M35" s="69">
        <f t="shared" si="3"/>
        <v>0</v>
      </c>
    </row>
    <row r="36" spans="2:13" s="1" customFormat="1" ht="12.75" x14ac:dyDescent="0.2">
      <c r="B36" s="28" t="s">
        <v>214</v>
      </c>
      <c r="C36" s="14"/>
      <c r="D36" s="32" t="s">
        <v>215</v>
      </c>
      <c r="E36" s="10"/>
      <c r="F36" s="14" t="s">
        <v>86</v>
      </c>
      <c r="G36" s="8" t="s">
        <v>94</v>
      </c>
      <c r="H36" s="18">
        <v>24448</v>
      </c>
      <c r="I36" s="17">
        <f t="shared" si="7"/>
        <v>26892.800000000003</v>
      </c>
      <c r="J36" s="52">
        <f t="shared" si="5"/>
        <v>30</v>
      </c>
      <c r="K36" s="51">
        <f t="shared" si="2"/>
        <v>36</v>
      </c>
      <c r="L36" s="68"/>
      <c r="M36" s="69">
        <f t="shared" si="3"/>
        <v>0</v>
      </c>
    </row>
    <row r="37" spans="2:13" s="1" customFormat="1" ht="12.75" x14ac:dyDescent="0.2">
      <c r="B37" s="28" t="s">
        <v>216</v>
      </c>
      <c r="C37" s="14" t="s">
        <v>98</v>
      </c>
      <c r="D37" s="32" t="s">
        <v>99</v>
      </c>
      <c r="E37" s="10"/>
      <c r="F37" s="14" t="s">
        <v>86</v>
      </c>
      <c r="G37" s="8" t="s">
        <v>96</v>
      </c>
      <c r="H37" s="18">
        <v>24448</v>
      </c>
      <c r="I37" s="17">
        <f t="shared" si="7"/>
        <v>26892.800000000003</v>
      </c>
      <c r="J37" s="52">
        <f t="shared" si="5"/>
        <v>30</v>
      </c>
      <c r="K37" s="51">
        <f t="shared" si="2"/>
        <v>36</v>
      </c>
      <c r="L37" s="68"/>
      <c r="M37" s="69">
        <f t="shared" si="3"/>
        <v>0</v>
      </c>
    </row>
    <row r="38" spans="2:13" s="1" customFormat="1" ht="12.75" x14ac:dyDescent="0.2">
      <c r="B38" s="28" t="s">
        <v>217</v>
      </c>
      <c r="C38" s="14" t="s">
        <v>103</v>
      </c>
      <c r="D38" s="32" t="s">
        <v>104</v>
      </c>
      <c r="E38" s="10"/>
      <c r="F38" s="14" t="s">
        <v>86</v>
      </c>
      <c r="G38" s="8" t="s">
        <v>92</v>
      </c>
      <c r="H38" s="18">
        <v>24448</v>
      </c>
      <c r="I38" s="17">
        <f t="shared" si="7"/>
        <v>26892.800000000003</v>
      </c>
      <c r="J38" s="52">
        <f t="shared" si="5"/>
        <v>30</v>
      </c>
      <c r="K38" s="51">
        <f t="shared" si="2"/>
        <v>36</v>
      </c>
      <c r="L38" s="68"/>
      <c r="M38" s="69">
        <f t="shared" si="3"/>
        <v>0</v>
      </c>
    </row>
    <row r="39" spans="2:13" s="1" customFormat="1" ht="12.75" x14ac:dyDescent="0.2">
      <c r="B39" s="28" t="s">
        <v>218</v>
      </c>
      <c r="C39" s="14" t="s">
        <v>103</v>
      </c>
      <c r="D39" s="32" t="s">
        <v>104</v>
      </c>
      <c r="E39" s="10"/>
      <c r="F39" s="14" t="s">
        <v>86</v>
      </c>
      <c r="G39" s="8" t="s">
        <v>92</v>
      </c>
      <c r="H39" s="18">
        <v>24448</v>
      </c>
      <c r="I39" s="17">
        <f t="shared" si="7"/>
        <v>26892.800000000003</v>
      </c>
      <c r="J39" s="52">
        <f t="shared" si="5"/>
        <v>30</v>
      </c>
      <c r="K39" s="51">
        <f t="shared" si="2"/>
        <v>36</v>
      </c>
      <c r="L39" s="68"/>
      <c r="M39" s="69">
        <f t="shared" si="3"/>
        <v>0</v>
      </c>
    </row>
    <row r="40" spans="2:13" s="1" customFormat="1" ht="12.75" x14ac:dyDescent="0.2">
      <c r="B40" s="28" t="s">
        <v>219</v>
      </c>
      <c r="C40" s="14" t="s">
        <v>103</v>
      </c>
      <c r="D40" s="32" t="s">
        <v>104</v>
      </c>
      <c r="E40" s="10"/>
      <c r="F40" s="14" t="s">
        <v>86</v>
      </c>
      <c r="G40" s="8" t="s">
        <v>94</v>
      </c>
      <c r="H40" s="18">
        <v>24448</v>
      </c>
      <c r="I40" s="17">
        <f t="shared" si="7"/>
        <v>26892.800000000003</v>
      </c>
      <c r="J40" s="52">
        <f t="shared" si="5"/>
        <v>30</v>
      </c>
      <c r="K40" s="51">
        <f t="shared" si="2"/>
        <v>36</v>
      </c>
      <c r="L40" s="68"/>
      <c r="M40" s="69">
        <f t="shared" si="3"/>
        <v>0</v>
      </c>
    </row>
    <row r="41" spans="2:13" s="1" customFormat="1" ht="12.75" x14ac:dyDescent="0.2">
      <c r="B41" s="28" t="s">
        <v>220</v>
      </c>
      <c r="C41" s="14" t="s">
        <v>103</v>
      </c>
      <c r="D41" s="32" t="s">
        <v>104</v>
      </c>
      <c r="E41" s="10"/>
      <c r="F41" s="14" t="s">
        <v>86</v>
      </c>
      <c r="G41" s="8" t="s">
        <v>94</v>
      </c>
      <c r="H41" s="18">
        <v>24448</v>
      </c>
      <c r="I41" s="17">
        <f t="shared" si="7"/>
        <v>26892.800000000003</v>
      </c>
      <c r="J41" s="52">
        <f t="shared" si="5"/>
        <v>30</v>
      </c>
      <c r="K41" s="51">
        <f t="shared" si="2"/>
        <v>36</v>
      </c>
      <c r="L41" s="68"/>
      <c r="M41" s="69">
        <f t="shared" si="3"/>
        <v>0</v>
      </c>
    </row>
    <row r="42" spans="2:13" s="1" customFormat="1" ht="12.75" x14ac:dyDescent="0.2">
      <c r="B42" s="28" t="s">
        <v>221</v>
      </c>
      <c r="C42" s="14" t="s">
        <v>103</v>
      </c>
      <c r="D42" s="32" t="s">
        <v>104</v>
      </c>
      <c r="E42" s="10"/>
      <c r="F42" s="14" t="s">
        <v>86</v>
      </c>
      <c r="G42" s="8" t="s">
        <v>94</v>
      </c>
      <c r="H42" s="18">
        <v>24448</v>
      </c>
      <c r="I42" s="17">
        <f t="shared" si="7"/>
        <v>26892.800000000003</v>
      </c>
      <c r="J42" s="52">
        <f t="shared" si="5"/>
        <v>30</v>
      </c>
      <c r="K42" s="51">
        <f t="shared" si="2"/>
        <v>36</v>
      </c>
      <c r="L42" s="68"/>
      <c r="M42" s="69">
        <f t="shared" si="3"/>
        <v>0</v>
      </c>
    </row>
    <row r="43" spans="2:13" s="1" customFormat="1" ht="12.75" x14ac:dyDescent="0.2">
      <c r="B43" s="28" t="s">
        <v>222</v>
      </c>
      <c r="C43" s="14" t="s">
        <v>103</v>
      </c>
      <c r="D43" s="32" t="s">
        <v>104</v>
      </c>
      <c r="E43" s="10"/>
      <c r="F43" s="14" t="s">
        <v>86</v>
      </c>
      <c r="G43" s="8" t="s">
        <v>96</v>
      </c>
      <c r="H43" s="18">
        <v>24448</v>
      </c>
      <c r="I43" s="17">
        <f t="shared" si="7"/>
        <v>26892.800000000003</v>
      </c>
      <c r="J43" s="52">
        <f t="shared" si="5"/>
        <v>30</v>
      </c>
      <c r="K43" s="51">
        <f t="shared" si="2"/>
        <v>36</v>
      </c>
      <c r="L43" s="68"/>
      <c r="M43" s="69">
        <f t="shared" si="3"/>
        <v>0</v>
      </c>
    </row>
    <row r="44" spans="2:13" s="1" customFormat="1" ht="13.5" customHeight="1" thickBot="1" x14ac:dyDescent="0.25">
      <c r="B44" s="41" t="s">
        <v>223</v>
      </c>
      <c r="C44" s="42" t="s">
        <v>103</v>
      </c>
      <c r="D44" s="43" t="s">
        <v>104</v>
      </c>
      <c r="E44" s="44"/>
      <c r="F44" s="42" t="s">
        <v>86</v>
      </c>
      <c r="G44" s="45" t="s">
        <v>96</v>
      </c>
      <c r="H44" s="46">
        <v>24448</v>
      </c>
      <c r="I44" s="47">
        <f t="shared" si="7"/>
        <v>26892.800000000003</v>
      </c>
      <c r="J44" s="63">
        <f t="shared" si="5"/>
        <v>30</v>
      </c>
      <c r="K44" s="64">
        <f t="shared" si="2"/>
        <v>36</v>
      </c>
      <c r="L44" s="68"/>
      <c r="M44" s="69">
        <f t="shared" si="3"/>
        <v>0</v>
      </c>
    </row>
    <row r="45" spans="2:13" ht="15.75" thickBot="1" x14ac:dyDescent="0.3">
      <c r="C45" s="53"/>
      <c r="D45" s="54"/>
      <c r="E45" s="54"/>
      <c r="F45" s="53"/>
      <c r="G45" s="55"/>
      <c r="H45" s="56"/>
      <c r="I45" s="56"/>
      <c r="J45" s="57"/>
      <c r="K45" s="56"/>
      <c r="L45" s="56"/>
      <c r="M45" s="56"/>
    </row>
    <row r="46" spans="2:13" ht="18.75" thickBot="1" x14ac:dyDescent="0.3">
      <c r="B46" s="61"/>
      <c r="C46" s="70"/>
      <c r="D46" s="62" t="s">
        <v>224</v>
      </c>
      <c r="E46" s="71"/>
      <c r="F46" s="70"/>
      <c r="G46" s="72"/>
      <c r="H46" s="73"/>
      <c r="I46" s="73"/>
      <c r="J46" s="74"/>
      <c r="K46" s="73"/>
      <c r="L46" s="75"/>
      <c r="M46" s="65">
        <f>SUM(M6:M45)</f>
        <v>0</v>
      </c>
    </row>
  </sheetData>
  <mergeCells count="10">
    <mergeCell ref="L3:L4"/>
    <mergeCell ref="M3:M4"/>
    <mergeCell ref="K3:K4"/>
    <mergeCell ref="J3:J4"/>
    <mergeCell ref="B3:B4"/>
    <mergeCell ref="C3:E3"/>
    <mergeCell ref="F3:F4"/>
    <mergeCell ref="G3:G4"/>
    <mergeCell ref="H3:H4"/>
    <mergeCell ref="I3:I4"/>
  </mergeCells>
  <printOptions horizontalCentered="1"/>
  <pageMargins left="0.70866141732283472" right="0.70866141732283472" top="0.74803149606299213" bottom="0.74803149606299213" header="0.31496062992125984" footer="0.31496062992125984"/>
  <pageSetup paperSize="9" scale="72" orientation="landscape" r:id="rId1"/>
  <headerFooter>
    <oddHeader>&amp;L&amp;G&amp;C&amp;"Verdana,Normal"&amp;10Dynaprime Left / Right &amp; Launder Preheating
Caster 4&amp;R&amp;"Verdana,Normal"&amp;10Page &amp;P / &amp;N
&amp;D</oddHeader>
    <oddFooter>&amp;L&amp;G&amp;C&amp;"Verdana,Normal"&amp;10Cable List&amp;R&amp;"Verdana,Normal"&amp;10&amp;A</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4d87ee8-dabd-4110-9a84-8bff7c3c900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FE8A20732C5766439DE611A14AD8CB07" ma:contentTypeVersion="13" ma:contentTypeDescription="Vytvoří nový dokument" ma:contentTypeScope="" ma:versionID="1a16027a8a729a0c6aca23d9f12fc365">
  <xsd:schema xmlns:xsd="http://www.w3.org/2001/XMLSchema" xmlns:xs="http://www.w3.org/2001/XMLSchema" xmlns:p="http://schemas.microsoft.com/office/2006/metadata/properties" xmlns:ns2="14d87ee8-dabd-4110-9a84-8bff7c3c900d" xmlns:ns3="a2eebd31-0ec9-47f7-8b07-c760723f2437" targetNamespace="http://schemas.microsoft.com/office/2006/metadata/properties" ma:root="true" ma:fieldsID="266a2bd7f570e0b4ecfb7d207f8890d0" ns2:_="" ns3:_="">
    <xsd:import namespace="14d87ee8-dabd-4110-9a84-8bff7c3c900d"/>
    <xsd:import namespace="a2eebd31-0ec9-47f7-8b07-c760723f243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2:MediaServiceSearchProperties" minOccurs="0"/>
                <xsd:element ref="ns3:SharedWithUsers" minOccurs="0"/>
                <xsd:element ref="ns3:SharedWithDetail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d87ee8-dabd-4110-9a84-8bff7c3c90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2eebd31-0ec9-47f7-8b07-c760723f2437"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61F7A1E-5470-4038-867E-19E4F42A8102}">
  <ds:schemaRefs>
    <ds:schemaRef ds:uri="http://schemas.microsoft.com/sharepoint/v3/contenttype/forms"/>
  </ds:schemaRefs>
</ds:datastoreItem>
</file>

<file path=customXml/itemProps2.xml><?xml version="1.0" encoding="utf-8"?>
<ds:datastoreItem xmlns:ds="http://schemas.openxmlformats.org/officeDocument/2006/customXml" ds:itemID="{3A5BF0AB-DEFD-46B5-8CF4-D1936B990B31}">
  <ds:schemaRefs>
    <ds:schemaRef ds:uri="http://schemas.microsoft.com/office/2006/metadata/properties"/>
    <ds:schemaRef ds:uri="http://schemas.microsoft.com/office/infopath/2007/PartnerControls"/>
    <ds:schemaRef ds:uri="14d87ee8-dabd-4110-9a84-8bff7c3c900d"/>
  </ds:schemaRefs>
</ds:datastoreItem>
</file>

<file path=customXml/itemProps3.xml><?xml version="1.0" encoding="utf-8"?>
<ds:datastoreItem xmlns:ds="http://schemas.openxmlformats.org/officeDocument/2006/customXml" ds:itemID="{5983FE42-5152-40E8-9D8D-C2C9A6B898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4d87ee8-dabd-4110-9a84-8bff7c3c900d"/>
    <ds:schemaRef ds:uri="a2eebd31-0ec9-47f7-8b07-c760723f24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6</vt:i4>
      </vt:variant>
    </vt:vector>
  </HeadingPairs>
  <TitlesOfParts>
    <vt:vector size="11" baseType="lpstr">
      <vt:lpstr>Front page</vt:lpstr>
      <vt:lpstr>Caster 1</vt:lpstr>
      <vt:lpstr>Caster 2</vt:lpstr>
      <vt:lpstr>Caster 3</vt:lpstr>
      <vt:lpstr>Caster 4</vt:lpstr>
      <vt:lpstr>'Caster 1'!Oblast_tisku</vt:lpstr>
      <vt:lpstr>'Caster 2'!Oblast_tisku</vt:lpstr>
      <vt:lpstr>'Caster 3'!Oblast_tisku</vt:lpstr>
      <vt:lpstr>'Caster 4'!Oblast_tisku</vt:lpstr>
      <vt:lpstr>'Front page'!Oblast_tisku</vt:lpstr>
      <vt:lpstr>'Front page'!Process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Melvyn Besson</dc:creator>
  <cp:keywords/>
  <dc:description/>
  <cp:lastModifiedBy>Lucie Lukášová</cp:lastModifiedBy>
  <cp:revision/>
  <dcterms:created xsi:type="dcterms:W3CDTF">2015-06-05T18:19:34Z</dcterms:created>
  <dcterms:modified xsi:type="dcterms:W3CDTF">2025-12-10T13:56:31Z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0x010100FE8A20732C5766439DE611A14AD8CB07</vt:lpwstr>
  </property>
  <property fmtid="{D5CDD505-2E9C-101B-9397-08002B2CF9AE}" pid="3" name="MediaServiceImageTags">
    <vt:lpwstr/>
  </property>
</Properties>
</file>